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96" activeTab="1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明细表" sheetId="6" r:id="rId6"/>
    <sheet name="一般公共预算“三公”经费支出情况表" sheetId="7" r:id="rId7"/>
    <sheet name="政府性基金预算支出表" sheetId="8" r:id="rId8"/>
  </sheets>
  <definedNames>
    <definedName name="_xlnm.Print_Area" localSheetId="1">'部门收入总表'!$A$1:$M$7</definedName>
    <definedName name="_xlnm.Print_Area" localSheetId="0">'部门收支总表'!$A$1:$D$15</definedName>
    <definedName name="_xlnm.Print_Area" localSheetId="2">'部门支出总表'!$A$1:$O$38</definedName>
    <definedName name="_xlnm.Print_Area" localSheetId="3">'财政拨款收支总表'!$A$1:$O$36</definedName>
    <definedName name="_xlnm.Print_Area" localSheetId="6">'一般公共预算“三公”经费支出情况表'!$A$1:$I$6</definedName>
    <definedName name="_xlnm.Print_Area" localSheetId="5">'一般公共预算基本支出明细表'!$A$1:$BF$14</definedName>
    <definedName name="_xlnm.Print_Area" localSheetId="4">'一般公共预算支出表'!$A$1:$M$16</definedName>
    <definedName name="_xlnm.Print_Area" localSheetId="7">'政府性基金预算支出表'!$A$1:$M$7</definedName>
    <definedName name="_xlnm.Print_Area">#N/A</definedName>
    <definedName name="_xlnm.Print_Titles" localSheetId="1">'部门收入总表'!$1:$6</definedName>
    <definedName name="_xlnm.Print_Titles" localSheetId="0">'部门收支总表'!$1:$4</definedName>
    <definedName name="_xlnm.Print_Titles" localSheetId="2">'部门支出总表'!$1:$6</definedName>
    <definedName name="_xlnm.Print_Titles" localSheetId="3">'财政拨款收支总表'!$1:$6</definedName>
    <definedName name="_xlnm.Print_Titles" localSheetId="6">'一般公共预算“三公”经费支出情况表'!$1:$4</definedName>
    <definedName name="_xlnm.Print_Titles" localSheetId="5">'一般公共预算基本支出明细表'!$1:$6</definedName>
    <definedName name="_xlnm.Print_Titles" localSheetId="4">'一般公共预算支出表'!$1:$6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<sst xmlns="http://schemas.openxmlformats.org/spreadsheetml/2006/main" count="767" uniqueCount="534">
  <si>
    <t>01表：乡镇部门收支预算总表</t>
  </si>
  <si>
    <t>填报单位：</t>
  </si>
  <si>
    <t>宁乡市老粮仓镇机关</t>
  </si>
  <si>
    <t>单位：元</t>
  </si>
  <si>
    <t>预算01表</t>
  </si>
  <si>
    <t xml:space="preserve">收            入  </t>
  </si>
  <si>
    <t>支                   出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</si>
  <si>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</si>
  <si>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</si>
  <si>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</si>
  <si>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</si>
  <si>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</si>
  <si>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</si>
  <si>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>一、基本支出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</si>
  <si>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</si>
  <si>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</si>
  <si>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</si>
  <si>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</si>
  <si>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</si>
  <si>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</si>
  <si>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</si>
  <si>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</si>
  <si>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>二、项目支出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</si>
  <si>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</si>
  <si>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</si>
  <si>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</si>
  <si>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</si>
  <si>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</si>
  <si>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</si>
  <si>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</si>
  <si>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</si>
  <si>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</si>
  <si>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</si>
  <si>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</si>
  <si>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</si>
  <si>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</si>
  <si>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</si>
  <si>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</si>
  <si>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</si>
  <si>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</si>
  <si>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</si>
  <si>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</si>
  <si>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</si>
  <si>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</si>
  <si>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</si>
  <si>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</si>
  <si>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</si>
  <si>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</si>
  <si>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</si>
  <si>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</si>
  <si>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</si>
  <si>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</si>
  <si>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</si>
  <si>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</si>
  <si>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</si>
  <si>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</si>
  <si>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</si>
  <si>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</si>
  <si>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</si>
  <si>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</si>
  <si>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</si>
  <si>
    <t>02表：收入预算总表</t>
  </si>
  <si>
    <t>预算02表</t>
  </si>
  <si>
    <t>单位代码</t>
  </si>
  <si>
    <t>单位名称</t>
  </si>
  <si>
    <t>总计</t>
  </si>
  <si>
    <t>公共财政拨款</t>
  </si>
  <si>
    <t>政府性基金拨款</t>
  </si>
  <si>
    <t>其他收入</t>
  </si>
  <si>
    <t>小计</t>
  </si>
  <si>
    <t>经费拨款</t>
  </si>
  <si>
    <t>纳入公共预算管理的非税收入拨款</t>
  </si>
  <si>
    <t>上级转移支付</t>
  </si>
  <si>
    <t>专项转移支付</t>
  </si>
  <si>
    <t>县级财力保障</t>
  </si>
  <si>
    <t>乡镇体制结算</t>
  </si>
  <si>
    <t>03表：支出预算汇总表（按支出资金来源）</t>
  </si>
  <si>
    <t>预算03表</t>
  </si>
  <si>
    <t>科目编码</t>
  </si>
  <si>
    <t>科目名称</t>
  </si>
  <si>
    <t>公共财政拨款（补助）</t>
  </si>
  <si>
    <t>其他收入   （特设资金）</t>
  </si>
  <si>
    <t xml:space="preserve"> 经费拨款</t>
  </si>
  <si>
    <t>合计</t>
  </si>
  <si>
    <t>04表：支出预算分类汇总表</t>
  </si>
  <si>
    <t>预算04表</t>
  </si>
  <si>
    <t>基本支出</t>
  </si>
  <si>
    <t>项目支出</t>
  </si>
  <si>
    <t>工资福利支出</t>
  </si>
  <si>
    <t>商品和服务支出</t>
  </si>
  <si>
    <t>对个人和家庭的补助</t>
  </si>
  <si>
    <t>其他资本性支出</t>
  </si>
  <si>
    <t>行政事业类项目支出</t>
  </si>
  <si>
    <t>基本建设类项目支出</t>
  </si>
  <si>
    <t>一般公共服务</t>
  </si>
  <si>
    <t xml:space="preserve"> 人大事务</t>
  </si>
  <si>
    <t xml:space="preserve">  人大会议</t>
  </si>
  <si>
    <t xml:space="preserve">  代表工作</t>
  </si>
  <si>
    <t xml:space="preserve">  其他人大事务支出</t>
  </si>
  <si>
    <t xml:space="preserve"> 政协事务</t>
  </si>
  <si>
    <t xml:space="preserve">  其他政协事务支出</t>
  </si>
  <si>
    <t xml:space="preserve"> 政府办及相关机构事务</t>
  </si>
  <si>
    <t>　行政运行(政府机关）</t>
  </si>
  <si>
    <t>　一般行政管理事务</t>
  </si>
  <si>
    <t xml:space="preserve">  专项业务活动</t>
  </si>
  <si>
    <t xml:space="preserve">  政务公开审批（政务服务中心）</t>
  </si>
  <si>
    <t xml:space="preserve">  信访事务</t>
  </si>
  <si>
    <t xml:space="preserve">  其他政府办公厅及相关机构事务支出</t>
  </si>
  <si>
    <t xml:space="preserve"> 发展与改革事务</t>
  </si>
  <si>
    <t xml:space="preserve">  其他发展与改革事务支出</t>
  </si>
  <si>
    <t xml:space="preserve"> 统计信息事务</t>
  </si>
  <si>
    <t xml:space="preserve">  专项普查活动</t>
  </si>
  <si>
    <t xml:space="preserve">  其他统计信息事务支出</t>
  </si>
  <si>
    <t xml:space="preserve"> 财政事务</t>
  </si>
  <si>
    <t>　行政运行（财政）</t>
  </si>
  <si>
    <t xml:space="preserve">  一般行政管理事务</t>
  </si>
  <si>
    <t xml:space="preserve">  信息化建设</t>
  </si>
  <si>
    <t xml:space="preserve">  其他财政事务支出</t>
  </si>
  <si>
    <t xml:space="preserve"> 人力资源事务</t>
  </si>
  <si>
    <t xml:space="preserve">  军队转业干部安置</t>
  </si>
  <si>
    <t xml:space="preserve"> 商贸事物</t>
  </si>
  <si>
    <t xml:space="preserve">  招商引资</t>
  </si>
  <si>
    <t xml:space="preserve"> 质量技术监督与检验检疫事务</t>
  </si>
  <si>
    <t xml:space="preserve">  标准化管理</t>
  </si>
  <si>
    <t xml:space="preserve"> 宗教事务</t>
  </si>
  <si>
    <t xml:space="preserve">  其他宗教事务支出</t>
  </si>
  <si>
    <t xml:space="preserve"> 群众团体事务</t>
  </si>
  <si>
    <t xml:space="preserve">  其他群众团体事务支出</t>
  </si>
  <si>
    <t xml:space="preserve"> 党委办公厅及相关机构事务</t>
  </si>
  <si>
    <t xml:space="preserve">  其他党委办公厅及相关机构事务支出</t>
  </si>
  <si>
    <t xml:space="preserve"> 组织事务</t>
  </si>
  <si>
    <t xml:space="preserve">  其他组织事务支出</t>
  </si>
  <si>
    <t xml:space="preserve"> 宣传事务</t>
  </si>
  <si>
    <t xml:space="preserve">  其他宣传事务支出</t>
  </si>
  <si>
    <t xml:space="preserve"> 统战事务</t>
  </si>
  <si>
    <t xml:space="preserve">  其他统战事务支出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</si>
  <si>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</si>
  <si>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</si>
  <si>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</si>
  <si>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</si>
  <si>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兵役征集</t>
  </si>
  <si>
    <t xml:space="preserve">  人民防空</t>
  </si>
  <si>
    <t xml:space="preserve">  民兵</t>
  </si>
  <si>
    <t xml:space="preserve">  其他国防动员支出</t>
  </si>
  <si>
    <t>公共安全</t>
  </si>
  <si>
    <t xml:space="preserve"> 公安</t>
  </si>
  <si>
    <t xml:space="preserve">  治安管理</t>
  </si>
  <si>
    <t xml:space="preserve">  禁毒管理</t>
  </si>
  <si>
    <t xml:space="preserve">  网络运行及维护</t>
  </si>
  <si>
    <t>　其他公安支出</t>
  </si>
  <si>
    <t xml:space="preserve"> 司法</t>
  </si>
  <si>
    <t>　行政运行（司法所）</t>
  </si>
  <si>
    <t xml:space="preserve">  普法宣传</t>
  </si>
  <si>
    <t>教育</t>
  </si>
  <si>
    <t xml:space="preserve"> 教育管理事务</t>
  </si>
  <si>
    <t xml:space="preserve">  其他教育管理事务支出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</si>
  <si>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</si>
  <si>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</si>
  <si>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</si>
  <si>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</si>
  <si>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化解农村义务教育债务支出</t>
  </si>
  <si>
    <t xml:space="preserve">  其他普通教育支出</t>
  </si>
  <si>
    <t xml:space="preserve"> 教育费附加安排的支出</t>
  </si>
  <si>
    <t xml:space="preserve">  农村中小学校舍建设</t>
  </si>
  <si>
    <t xml:space="preserve">  农村中小学教学设施</t>
  </si>
  <si>
    <t xml:space="preserve">  城市中小学教学设施</t>
  </si>
  <si>
    <t xml:space="preserve">  其他教育附加安排的支出</t>
  </si>
  <si>
    <t xml:space="preserve"> 其他教育支出</t>
  </si>
  <si>
    <t>　其他教育支出</t>
  </si>
  <si>
    <t>科学技术支出</t>
  </si>
  <si>
    <t xml:space="preserve"> 科学技术普及</t>
  </si>
  <si>
    <t xml:space="preserve">  科普活动</t>
  </si>
  <si>
    <t xml:space="preserve"> 其他科学技术支出</t>
  </si>
  <si>
    <t xml:space="preserve">  科技奖励</t>
  </si>
  <si>
    <t xml:space="preserve">  其他科学技术支出</t>
  </si>
  <si>
    <t>文化旅游体育与传媒支出</t>
  </si>
  <si>
    <t xml:space="preserve"> 文化</t>
  </si>
  <si>
    <t xml:space="preserve">  其他文化支出</t>
  </si>
  <si>
    <t xml:space="preserve"> 文物</t>
  </si>
  <si>
    <t xml:space="preserve">  文物保护</t>
  </si>
  <si>
    <t xml:space="preserve">  其他文物支出</t>
  </si>
  <si>
    <t xml:space="preserve"> 广播影视</t>
  </si>
  <si>
    <t xml:space="preserve">  广播</t>
  </si>
  <si>
    <t xml:space="preserve"> 其他文化体育与传媒支出</t>
  </si>
  <si>
    <t xml:space="preserve">  其他文化体育与传媒支出</t>
  </si>
  <si>
    <t>社会保障和就业</t>
  </si>
  <si>
    <t xml:space="preserve"> 人力资源和社会保障管理事务</t>
  </si>
  <si>
    <t xml:space="preserve">  综合业务管理（社会事务综合服务中心）</t>
  </si>
  <si>
    <t xml:space="preserve">  社会保险业务管理事务</t>
  </si>
  <si>
    <t xml:space="preserve">  信息化事务</t>
  </si>
  <si>
    <t xml:space="preserve">  其他人力资源和社会保障管理事务支出</t>
  </si>
  <si>
    <t xml:space="preserve"> 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</si>
  <si>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</si>
  <si>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</si>
  <si>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</si>
  <si>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</si>
  <si>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 xml:space="preserve"> 行政事业单位离退休</t>
  </si>
  <si>
    <t>　行政单位离退休</t>
  </si>
  <si>
    <t>　事业单位离退休</t>
  </si>
  <si>
    <t xml:space="preserve">  机关事业单位基本养老保险缴费支出</t>
  </si>
  <si>
    <t xml:space="preserve">  机关事业单位职业年金缴费支出</t>
  </si>
  <si>
    <t xml:space="preserve"> 企业改革补助</t>
  </si>
  <si>
    <t xml:space="preserve">  企业关闭破产补助</t>
  </si>
  <si>
    <t xml:space="preserve">  其他企业改革发展补助</t>
  </si>
  <si>
    <t xml:space="preserve"> 就业补助</t>
  </si>
  <si>
    <t xml:space="preserve">  扶持公共就业服务</t>
  </si>
  <si>
    <t xml:space="preserve"> 抚恤</t>
  </si>
  <si>
    <t xml:space="preserve">  死亡抚恤</t>
  </si>
  <si>
    <t xml:space="preserve">  伤残抚恤</t>
  </si>
  <si>
    <t xml:space="preserve">  在乡复员.退伍军人生活补助</t>
  </si>
  <si>
    <t xml:space="preserve">  义务兵优待</t>
  </si>
  <si>
    <t xml:space="preserve">  农村籍退伍士兵老年生活补助</t>
  </si>
  <si>
    <t xml:space="preserve">  其他优抚支出</t>
  </si>
  <si>
    <t xml:space="preserve"> 退役安置</t>
  </si>
  <si>
    <t xml:space="preserve">  退役士兵安置</t>
  </si>
  <si>
    <t xml:space="preserve"> 社会福利</t>
  </si>
  <si>
    <t>　老年福利</t>
  </si>
  <si>
    <t xml:space="preserve">  殡葬</t>
  </si>
  <si>
    <t xml:space="preserve">  社会福利事业单位</t>
  </si>
  <si>
    <t xml:space="preserve">  其他社会福利支出</t>
  </si>
  <si>
    <t xml:space="preserve"> 残疾人事业</t>
  </si>
  <si>
    <t xml:space="preserve">  残疾人就业和扶贫</t>
  </si>
  <si>
    <t xml:space="preserve">  其他残疾人事业支出</t>
  </si>
  <si>
    <t xml:space="preserve"> 自然灾害生活救助</t>
  </si>
  <si>
    <t>　其他自然灾害生活救助支出</t>
  </si>
  <si>
    <t xml:space="preserve"> 红十字事业</t>
  </si>
  <si>
    <t xml:space="preserve">  其他红十字事业支出</t>
  </si>
  <si>
    <t xml:space="preserve"> 临时救助</t>
  </si>
  <si>
    <t xml:space="preserve">  临时救助支出</t>
  </si>
  <si>
    <t xml:space="preserve"> 特困人员供养</t>
  </si>
  <si>
    <t xml:space="preserve">  农村五保供养支出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</si>
  <si>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</si>
  <si>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</si>
  <si>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</si>
  <si>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小型水库移民后期扶持基金支出</t>
  </si>
  <si>
    <t xml:space="preserve"> 其他生活救助</t>
  </si>
  <si>
    <t xml:space="preserve">  其他农村生活救助</t>
  </si>
  <si>
    <t>残疾人就业保障金支出</t>
  </si>
  <si>
    <t xml:space="preserve">  其他残疾人就业保障金支出</t>
  </si>
  <si>
    <t xml:space="preserve"> 其他社会保障和就业支出</t>
  </si>
  <si>
    <t xml:space="preserve">  其他社会保障和就业支出  </t>
  </si>
  <si>
    <t>卫生健康支出</t>
  </si>
  <si>
    <t xml:space="preserve"> 基层医疗卫生机构</t>
  </si>
  <si>
    <t xml:space="preserve">  乡镇卫生院</t>
  </si>
  <si>
    <t xml:space="preserve"> 公共卫生</t>
  </si>
  <si>
    <t xml:space="preserve">  突发公共卫生事件应急处理</t>
  </si>
  <si>
    <t xml:space="preserve">  其他公共卫生支出</t>
  </si>
  <si>
    <t xml:space="preserve"> 医疗保障</t>
  </si>
  <si>
    <t xml:space="preserve">  优抚对象医疗补助</t>
  </si>
  <si>
    <t xml:space="preserve">  城乡医疗救助</t>
  </si>
  <si>
    <t xml:space="preserve">  其他医疗保障支出</t>
  </si>
  <si>
    <t xml:space="preserve"> 计划生育事务</t>
  </si>
  <si>
    <t xml:space="preserve">  计划生育服务</t>
  </si>
  <si>
    <t xml:space="preserve">  其他计划生育事务支出</t>
  </si>
  <si>
    <t xml:space="preserve"> 食品和药品监督管理事务</t>
  </si>
  <si>
    <t xml:space="preserve">  食品安全事务</t>
  </si>
  <si>
    <t xml:space="preserve">  其他食品和药品监督管理事务支出</t>
  </si>
  <si>
    <t xml:space="preserve"> 行政事业单位医疗</t>
  </si>
  <si>
    <t xml:space="preserve">   行政单位医疗</t>
  </si>
  <si>
    <t xml:space="preserve">   事业单位医疗</t>
  </si>
  <si>
    <t xml:space="preserve">   公务员医疗补助</t>
  </si>
  <si>
    <t xml:space="preserve"> 其他医疗卫生与计划生育支出</t>
  </si>
  <si>
    <t xml:space="preserve">  其他医疗卫生与计划生育支出</t>
  </si>
  <si>
    <t>节能环保支出</t>
  </si>
  <si>
    <t xml:space="preserve"> 环境保护管理事务</t>
  </si>
  <si>
    <t xml:space="preserve">  环境保护宣传</t>
  </si>
  <si>
    <t xml:space="preserve"> 污染防治</t>
  </si>
  <si>
    <t>　水体</t>
  </si>
  <si>
    <t xml:space="preserve">  其他污染防治支出</t>
  </si>
  <si>
    <t xml:space="preserve"> 自然生态保护</t>
  </si>
  <si>
    <t xml:space="preserve">  生态保护</t>
  </si>
  <si>
    <t>　农村环境保护</t>
  </si>
  <si>
    <t xml:space="preserve"> 污染减排</t>
  </si>
  <si>
    <t xml:space="preserve">  减排专项支出</t>
  </si>
  <si>
    <t xml:space="preserve">  其他污染减排支出</t>
  </si>
  <si>
    <t xml:space="preserve"> 能源管理事务</t>
  </si>
  <si>
    <t xml:space="preserve">  农村电网建设</t>
  </si>
  <si>
    <t xml:space="preserve">  其他能源管理事务支出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</si>
  <si>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</si>
  <si>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</si>
  <si>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</si>
  <si>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</si>
  <si>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城管执法（综合行政执法队）</t>
  </si>
  <si>
    <t xml:space="preserve">  城管执法</t>
  </si>
  <si>
    <t xml:space="preserve">  其他城乡社区管理事务支出</t>
  </si>
  <si>
    <t xml:space="preserve"> 城乡社区公共设施（道路、水、电等）</t>
  </si>
  <si>
    <t xml:space="preserve">  小城镇基础设施建设</t>
  </si>
  <si>
    <t>　其他城乡社区公共设施支出</t>
  </si>
  <si>
    <t xml:space="preserve"> 城乡社区环境卫生</t>
  </si>
  <si>
    <t xml:space="preserve">  城乡社区环境卫生</t>
  </si>
  <si>
    <t xml:space="preserve"> 国有土地使用权出让收入安排的支出</t>
  </si>
  <si>
    <t>　征地和拆迁补偿支出</t>
  </si>
  <si>
    <t>　土地开发支出</t>
  </si>
  <si>
    <t xml:space="preserve">  农村基础设施建设支出</t>
  </si>
  <si>
    <t xml:space="preserve">  补助被征地农民支出</t>
  </si>
  <si>
    <t xml:space="preserve">  棚户区改造支出</t>
  </si>
  <si>
    <t xml:space="preserve"> 城市基础设施配套费安排的支出</t>
  </si>
  <si>
    <t xml:space="preserve">  其他城市基础设施配套费安排的支出</t>
  </si>
  <si>
    <t xml:space="preserve"> 其他城乡社区事务支出</t>
  </si>
  <si>
    <t>　其他城乡社区支出</t>
  </si>
  <si>
    <t>农林水事务</t>
  </si>
  <si>
    <t xml:space="preserve"> 农业</t>
  </si>
  <si>
    <t>　事业运行（农业综合服务中心)</t>
  </si>
  <si>
    <t xml:space="preserve">  科技转化与推广服务</t>
  </si>
  <si>
    <t xml:space="preserve">  病虫害控制</t>
  </si>
  <si>
    <t xml:space="preserve">  农产品质量安全</t>
  </si>
  <si>
    <t xml:space="preserve">  农业结构调整补贴 </t>
  </si>
  <si>
    <t xml:space="preserve">  农业生产资料与技术补贴</t>
  </si>
  <si>
    <t xml:space="preserve">  农业组织化与产业化经营</t>
  </si>
  <si>
    <t>　农村公益事业</t>
  </si>
  <si>
    <t xml:space="preserve">  农业资源保护修复与利用</t>
  </si>
  <si>
    <t>　农村道路建设</t>
  </si>
  <si>
    <t xml:space="preserve">  对高校毕业生到基层任职补助</t>
  </si>
  <si>
    <t xml:space="preserve">  其他农业支出</t>
  </si>
  <si>
    <t xml:space="preserve"> 林业</t>
  </si>
  <si>
    <t xml:space="preserve">  森林培育</t>
  </si>
  <si>
    <t xml:space="preserve">  林业技术推广</t>
  </si>
  <si>
    <t>　森林生态效益补偿</t>
  </si>
  <si>
    <t xml:space="preserve">  林业防灾减灾</t>
  </si>
  <si>
    <t xml:space="preserve">  其他林业支出</t>
  </si>
  <si>
    <t xml:space="preserve"> 水利</t>
  </si>
  <si>
    <t>　水利工程建设</t>
  </si>
  <si>
    <t xml:space="preserve">  水利工程运行与维护</t>
  </si>
  <si>
    <t xml:space="preserve">  水土保持</t>
  </si>
  <si>
    <t xml:space="preserve">  防汛</t>
  </si>
  <si>
    <t xml:space="preserve">  农田水利</t>
  </si>
  <si>
    <t xml:space="preserve">  农村人畜饮水</t>
  </si>
  <si>
    <t xml:space="preserve">  其他水利支出</t>
  </si>
  <si>
    <t xml:space="preserve"> 扶贫</t>
  </si>
  <si>
    <t xml:space="preserve">  农村基础设施建设</t>
  </si>
  <si>
    <t xml:space="preserve">  其他扶贫支出</t>
  </si>
  <si>
    <t xml:space="preserve"> 农村综合改革</t>
  </si>
  <si>
    <t>　对村级一事一议的补助</t>
  </si>
  <si>
    <t>　对村民委员会和村党支部的补助</t>
  </si>
  <si>
    <t xml:space="preserve">  对村集体经济组织的补助</t>
  </si>
  <si>
    <t xml:space="preserve">  农村综合改革示范试点补助</t>
  </si>
  <si>
    <t xml:space="preserve"> 促进金融支农支出</t>
  </si>
  <si>
    <t xml:space="preserve">  涉农贷款增量奖励</t>
  </si>
  <si>
    <t xml:space="preserve"> 新菜地开发建设基金支出</t>
  </si>
  <si>
    <t xml:space="preserve">  其他新菜地开发建设基金支出</t>
  </si>
  <si>
    <t xml:space="preserve"> 水土保持补偿费安排的支出</t>
  </si>
  <si>
    <t xml:space="preserve">  综合治理和生态修复</t>
  </si>
  <si>
    <t>资源勘探信息等支出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</si>
  <si>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</si>
  <si>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</si>
  <si>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</si>
  <si>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</si>
  <si>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技术改造支出</t>
  </si>
  <si>
    <t xml:space="preserve">   其他资源勘探信息等支出</t>
  </si>
  <si>
    <t>商品服务业等支出</t>
  </si>
  <si>
    <t xml:space="preserve"> 商品流通事务</t>
  </si>
  <si>
    <t xml:space="preserve">  其他商业流通事务支出</t>
  </si>
  <si>
    <t xml:space="preserve"> 旅游业管理与服务支出</t>
  </si>
  <si>
    <t xml:space="preserve">  其他旅游业管理与服务支出</t>
  </si>
  <si>
    <t xml:space="preserve"> 其他商品服务业等支出</t>
  </si>
  <si>
    <t xml:space="preserve">  服务业基础设施建设</t>
  </si>
  <si>
    <t>金融支出</t>
  </si>
  <si>
    <t xml:space="preserve"> 其他金融支出</t>
  </si>
  <si>
    <t xml:space="preserve">  其他金融支出</t>
  </si>
  <si>
    <t>国土海洋气象等支出</t>
  </si>
  <si>
    <t xml:space="preserve"> 国土资源等事务</t>
  </si>
  <si>
    <t xml:space="preserve">  地质灾害防治</t>
  </si>
  <si>
    <t>住房保障支出</t>
  </si>
  <si>
    <t xml:space="preserve"> 保障性安居工程支出</t>
  </si>
  <si>
    <t xml:space="preserve">  廉租住房</t>
  </si>
  <si>
    <t xml:space="preserve">  沉陷区治理</t>
  </si>
  <si>
    <t xml:space="preserve">  棚户区改造</t>
  </si>
  <si>
    <t xml:space="preserve">  农村危房改造</t>
  </si>
  <si>
    <t xml:space="preserve">  公共租赁住房</t>
  </si>
  <si>
    <t xml:space="preserve">  其他保障性安居工程支出</t>
  </si>
  <si>
    <t xml:space="preserve"> 住房改革支出</t>
  </si>
  <si>
    <t>　住房公积金</t>
  </si>
  <si>
    <t>粮油物资储备支出</t>
  </si>
  <si>
    <t xml:space="preserve"> 粮油事务</t>
  </si>
  <si>
    <t>　粮食风险基金</t>
  </si>
  <si>
    <t xml:space="preserve">  其他粮油事务支出</t>
  </si>
  <si>
    <t>灾害防治应急管理支出</t>
  </si>
  <si>
    <t xml:space="preserve"> 应急管理事务</t>
  </si>
  <si>
    <t xml:space="preserve">   行政运行</t>
  </si>
  <si>
    <t xml:space="preserve">     一般行政管理事务</t>
  </si>
  <si>
    <t>债务还本支出</t>
  </si>
  <si>
    <t xml:space="preserve"> 地方政府一般债务还本支出</t>
  </si>
  <si>
    <t xml:space="preserve">  地方政府一般债务还本支出</t>
  </si>
  <si>
    <t>债务利息支出</t>
  </si>
  <si>
    <t xml:space="preserve"> 地方政府一般债务利息支出</t>
  </si>
  <si>
    <t xml:space="preserve">  地方政府其他一般债务利息支出</t>
  </si>
  <si>
    <t>合     计</t>
  </si>
  <si>
    <t>注：本表为自动生成表</t>
  </si>
  <si>
    <t>05表：乡镇部门基本支出预算明细表</t>
  </si>
  <si>
    <t>预算05表</t>
  </si>
  <si>
    <t>项      目</t>
  </si>
  <si>
    <t>支出合计</t>
  </si>
  <si>
    <t>资本性支出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</si>
  <si>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</si>
  <si>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</si>
  <si>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</si>
  <si>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</si>
  <si>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</si>
  <si>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</si>
  <si>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</si>
  <si>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</si>
  <si>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</si>
  <si>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</si>
  <si>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</si>
  <si>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</si>
  <si>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</si>
  <si>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</si>
  <si>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离退休费</t>
  </si>
  <si>
    <t>社会福利和救助</t>
  </si>
  <si>
    <t>助学金</t>
  </si>
  <si>
    <t>个人农业生产补贴</t>
  </si>
  <si>
    <t>其他对个人和家庭的补助支出</t>
  </si>
  <si>
    <t>设备购置</t>
  </si>
  <si>
    <t>基本工资</t>
  </si>
  <si>
    <t>津贴  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</si>
  <si>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</si>
  <si>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</si>
  <si>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</si>
  <si>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</si>
  <si>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</si>
  <si>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</si>
  <si>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</si>
  <si>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</si>
  <si>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</si>
  <si>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</si>
  <si>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</si>
  <si>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</si>
  <si>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</si>
  <si>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</si>
  <si>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</si>
  <si>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</si>
  <si>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</si>
  <si>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</si>
  <si>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</si>
  <si>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</si>
  <si>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</si>
  <si>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</si>
  <si>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</si>
  <si>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专用材料费</t>
  </si>
  <si>
    <t>被装购置费</t>
  </si>
  <si>
    <t>专用燃料费</t>
  </si>
  <si>
    <t>咨询费</t>
  </si>
  <si>
    <t>劳务费</t>
  </si>
  <si>
    <t>委托     业务费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</si>
  <si>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</si>
  <si>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</si>
  <si>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</si>
  <si>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</si>
  <si>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</si>
  <si>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</si>
  <si>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</si>
  <si>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</si>
  <si>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办公设备购置</t>
  </si>
  <si>
    <t>专用设备购置</t>
  </si>
  <si>
    <t>信息网络及软件购置更新</t>
  </si>
  <si>
    <t>政府办及相关机构事务</t>
  </si>
  <si>
    <t>司法</t>
  </si>
  <si>
    <t>人力资源和社会保障管理事务</t>
  </si>
  <si>
    <t>综合业务管理（社会事务综合服务中心）</t>
  </si>
  <si>
    <t>行政事业单位离退休</t>
  </si>
  <si>
    <t>其他社会保障和就业支出</t>
  </si>
  <si>
    <t xml:space="preserve">  其他社会保障和就业支出</t>
  </si>
  <si>
    <t>行政事业单位医疗</t>
  </si>
  <si>
    <t xml:space="preserve"> 行政单位医疗</t>
  </si>
  <si>
    <t xml:space="preserve">  事业单位医疗</t>
  </si>
  <si>
    <t xml:space="preserve">  公务员医疗补助</t>
  </si>
  <si>
    <t>城乡社区管理事务</t>
  </si>
  <si>
    <t>农业农村</t>
  </si>
  <si>
    <t>事业运行（农业综合服务中心）</t>
  </si>
  <si>
    <t>2020年“三公”经费预算表</t>
  </si>
  <si>
    <t>单位：元       预算附01表</t>
  </si>
  <si>
    <t>单位编码</t>
  </si>
  <si>
    <t>三公经费预算数（财政拨款）</t>
  </si>
  <si>
    <t>因公出国(境)费用</t>
  </si>
  <si>
    <t>公务用车购置</t>
  </si>
  <si>
    <t>08表：乡镇政府性基金收支预算总表</t>
  </si>
  <si>
    <t>单位:元    预算08表</t>
  </si>
  <si>
    <t>序号</t>
  </si>
  <si>
    <t>预算科目</t>
  </si>
  <si>
    <t>A</t>
  </si>
  <si>
    <t>B</t>
  </si>
  <si>
    <t xml:space="preserve">  农网还贷资金收入</t>
  </si>
  <si>
    <t>0</t>
  </si>
  <si>
    <t>教育支出</t>
  </si>
  <si>
    <t xml:space="preserve">  山西省煤炭可持续发展基金收入</t>
  </si>
  <si>
    <t xml:space="preserve">  海南省高等级公路车辆通行附加费收入</t>
  </si>
  <si>
    <t>文化体育与传媒支出</t>
  </si>
  <si>
    <t xml:space="preserve">  转让政府还贷道路收费权收入</t>
  </si>
  <si>
    <t>社会保障和就业支出</t>
  </si>
  <si>
    <t xml:space="preserve">  港口建设费收入</t>
  </si>
  <si>
    <t xml:space="preserve">  散装水泥专项资金收入</t>
  </si>
  <si>
    <t xml:space="preserve">  新型墙体材料专项基金收入</t>
  </si>
  <si>
    <t>农林水支出</t>
  </si>
  <si>
    <t xml:space="preserve">  文化事业建设费收入</t>
  </si>
  <si>
    <t>交通运输支出</t>
  </si>
  <si>
    <t xml:space="preserve">  地方教育附加收入</t>
  </si>
  <si>
    <t xml:space="preserve">  新菜地开发建设基金收入</t>
  </si>
  <si>
    <t>商业服务业等支出</t>
  </si>
  <si>
    <t xml:space="preserve">  新增建设用地土地有偿使用费收入</t>
  </si>
  <si>
    <t xml:space="preserve">  育林基金收入</t>
  </si>
  <si>
    <t>其他支出</t>
  </si>
  <si>
    <t xml:space="preserve">  森林植被恢复费</t>
  </si>
  <si>
    <t>债务付息支出</t>
  </si>
  <si>
    <t xml:space="preserve">  地方水利建设基金收入</t>
  </si>
  <si>
    <t>债务发行费用支出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</si>
  <si>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</si>
  <si>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</si>
  <si>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</si>
  <si>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</si>
  <si>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</si>
  <si>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</si>
  <si>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</si>
  <si>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</si>
  <si>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</si>
  <si>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</si>
  <si>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</si>
  <si>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</si>
  <si>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</si>
  <si>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</si>
  <si>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无线电频率占用费</t>
  </si>
  <si>
    <t xml:space="preserve">  其他政府性基金收入</t>
  </si>
  <si>
    <t>本 年 收 入 合 计</t>
  </si>
  <si>
    <t>本 年 支 出 合 计</t>
  </si>
  <si>
    <t>上级补助收入</t>
  </si>
  <si>
    <t>上解上级支出</t>
  </si>
  <si>
    <t>债务收入</t>
  </si>
  <si>
    <t>债务转贷收入</t>
  </si>
  <si>
    <t>债务转贷支出</t>
  </si>
  <si>
    <t>上年结余</t>
  </si>
  <si>
    <t>调出资金</t>
  </si>
  <si>
    <t>调入资金</t>
  </si>
  <si>
    <t>年终结余</t>
  </si>
  <si>
    <t>收 入 总 计</t>
  </si>
  <si>
    <t>支 出 总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</si>
</sst>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_ ;\-#,##0.00;;"/>
  </numFmts>
  <fonts count="39">
    <font>
      <sz val="12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17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Arial"/>
      <family val="2"/>
    </font>
    <font>
      <sz val="7"/>
      <color indexed="8"/>
      <name val="宋体"/>
      <family val="0"/>
    </font>
    <font>
      <b/>
      <sz val="19"/>
      <color indexed="8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sz val="9"/>
      <color indexed="17"/>
      <name val="宋体"/>
      <family val="0"/>
    </font>
    <font>
      <sz val="9"/>
      <color indexed="1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仿宋_GB2312"/>
      <family val="0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u val="single"/>
      <sz val="11"/>
      <color indexed="12"/>
      <name val="仿宋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1" fillId="0" borderId="4" applyNumberFormat="0" applyFill="0" applyAlignment="0" applyProtection="0"/>
    <xf numFmtId="0" fontId="19" fillId="8" borderId="0" applyNumberFormat="0" applyBorder="0" applyAlignment="0" applyProtection="0"/>
    <xf numFmtId="0" fontId="34" fillId="0" borderId="5" applyNumberFormat="0" applyFill="0" applyAlignment="0" applyProtection="0"/>
    <xf numFmtId="0" fontId="19" fillId="9" borderId="0" applyNumberFormat="0" applyBorder="0" applyAlignment="0" applyProtection="0"/>
    <xf numFmtId="0" fontId="36" fillId="10" borderId="6" applyNumberFormat="0" applyAlignment="0" applyProtection="0"/>
    <xf numFmtId="0" fontId="26" fillId="10" borderId="1" applyNumberFormat="0" applyAlignment="0" applyProtection="0"/>
    <xf numFmtId="0" fontId="20" fillId="11" borderId="7" applyNumberFormat="0" applyAlignment="0" applyProtection="0"/>
    <xf numFmtId="0" fontId="22" fillId="3" borderId="0" applyNumberFormat="0" applyBorder="0" applyAlignment="0" applyProtection="0"/>
    <xf numFmtId="0" fontId="19" fillId="12" borderId="0" applyNumberFormat="0" applyBorder="0" applyAlignment="0" applyProtection="0"/>
    <xf numFmtId="0" fontId="30" fillId="0" borderId="8" applyNumberFormat="0" applyFill="0" applyAlignment="0" applyProtection="0"/>
    <xf numFmtId="0" fontId="27" fillId="0" borderId="9" applyNumberFormat="0" applyFill="0" applyAlignment="0" applyProtection="0"/>
    <xf numFmtId="0" fontId="24" fillId="2" borderId="0" applyNumberFormat="0" applyBorder="0" applyAlignment="0" applyProtection="0"/>
    <xf numFmtId="0" fontId="29" fillId="13" borderId="0" applyNumberFormat="0" applyBorder="0" applyAlignment="0" applyProtection="0"/>
    <xf numFmtId="0" fontId="22" fillId="14" borderId="0" applyNumberFormat="0" applyBorder="0" applyAlignment="0" applyProtection="0"/>
    <xf numFmtId="0" fontId="19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9" fillId="20" borderId="0" applyNumberFormat="0" applyBorder="0" applyAlignment="0" applyProtection="0"/>
    <xf numFmtId="0" fontId="22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23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</cellStyleXfs>
  <cellXfs count="21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2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NumberFormat="1" applyFont="1" applyFill="1" applyBorder="1" applyAlignment="1" applyProtection="1">
      <alignment horizontal="center" vertical="center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4" fillId="24" borderId="10" xfId="0" applyNumberFormat="1" applyFont="1" applyFill="1" applyBorder="1" applyAlignment="1" applyProtection="1">
      <alignment horizontal="right" vertical="center"/>
      <protection/>
    </xf>
    <xf numFmtId="49" fontId="4" fillId="24" borderId="10" xfId="0" applyNumberFormat="1" applyFont="1" applyFill="1" applyBorder="1" applyAlignment="1" applyProtection="1">
      <alignment horizontal="right" vertical="center"/>
      <protection/>
    </xf>
    <xf numFmtId="0" fontId="4" fillId="24" borderId="11" xfId="0" applyNumberFormat="1" applyFont="1" applyFill="1" applyBorder="1" applyAlignment="1" applyProtection="1">
      <alignment horizontal="center" vertical="center"/>
      <protection/>
    </xf>
    <xf numFmtId="49" fontId="4" fillId="24" borderId="11" xfId="0" applyNumberFormat="1" applyFont="1" applyFill="1" applyBorder="1" applyAlignment="1" applyProtection="1">
      <alignment horizontal="center" vertical="center"/>
      <protection/>
    </xf>
    <xf numFmtId="0" fontId="4" fillId="24" borderId="11" xfId="0" applyNumberFormat="1" applyFont="1" applyFill="1" applyBorder="1" applyAlignment="1" applyProtection="1">
      <alignment horizontal="center"/>
      <protection/>
    </xf>
    <xf numFmtId="0" fontId="4" fillId="25" borderId="11" xfId="0" applyNumberFormat="1" applyFont="1" applyFill="1" applyBorder="1" applyAlignment="1" applyProtection="1">
      <alignment horizontal="left" vertical="center"/>
      <protection/>
    </xf>
    <xf numFmtId="49" fontId="4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1" xfId="0" applyNumberFormat="1" applyFont="1" applyFill="1" applyBorder="1" applyAlignment="1" applyProtection="1">
      <alignment horizontal="left" vertical="center"/>
      <protection/>
    </xf>
    <xf numFmtId="0" fontId="4" fillId="24" borderId="11" xfId="0" applyNumberFormat="1" applyFont="1" applyFill="1" applyBorder="1" applyAlignment="1" applyProtection="1">
      <alignment vertical="center"/>
      <protection/>
    </xf>
    <xf numFmtId="49" fontId="4" fillId="24" borderId="11" xfId="0" applyNumberFormat="1" applyFont="1" applyFill="1" applyBorder="1" applyAlignment="1" applyProtection="1">
      <alignment horizontal="right" vertical="center"/>
      <protection/>
    </xf>
    <xf numFmtId="0" fontId="4" fillId="24" borderId="11" xfId="0" applyNumberFormat="1" applyFont="1" applyFill="1" applyBorder="1" applyAlignment="1" applyProtection="1">
      <alignment horizontal="right" vertical="center"/>
      <protection/>
    </xf>
    <xf numFmtId="49" fontId="4" fillId="25" borderId="11" xfId="0" applyNumberFormat="1" applyFont="1" applyFill="1" applyBorder="1" applyAlignment="1" applyProtection="1">
      <alignment horizontal="right" vertical="center"/>
      <protection/>
    </xf>
    <xf numFmtId="0" fontId="5" fillId="24" borderId="0" xfId="0" applyNumberFormat="1" applyFont="1" applyFill="1" applyBorder="1" applyAlignment="1" applyProtection="1">
      <alignment horizontal="right"/>
      <protection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0" fontId="6" fillId="24" borderId="0" xfId="0" applyNumberFormat="1" applyFont="1" applyFill="1" applyBorder="1" applyAlignment="1" applyProtection="1">
      <alignment vertic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0" fontId="7" fillId="24" borderId="10" xfId="0" applyNumberFormat="1" applyFont="1" applyFill="1" applyBorder="1" applyAlignment="1" applyProtection="1">
      <alignment horizontal="center"/>
      <protection/>
    </xf>
    <xf numFmtId="0" fontId="6" fillId="24" borderId="12" xfId="0" applyNumberFormat="1" applyFont="1" applyFill="1" applyBorder="1" applyAlignment="1" applyProtection="1">
      <alignment vertical="center"/>
      <protection/>
    </xf>
    <xf numFmtId="0" fontId="6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13" xfId="0" applyNumberFormat="1" applyFont="1" applyFill="1" applyBorder="1" applyAlignment="1" applyProtection="1">
      <alignment vertical="center"/>
      <protection/>
    </xf>
    <xf numFmtId="0" fontId="4" fillId="24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5" xfId="0" applyNumberFormat="1" applyFont="1" applyFill="1" applyBorder="1" applyAlignment="1" applyProtection="1">
      <alignment horizontal="center" vertical="center"/>
      <protection/>
    </xf>
    <xf numFmtId="0" fontId="4" fillId="24" borderId="16" xfId="0" applyNumberFormat="1" applyFont="1" applyFill="1" applyBorder="1" applyAlignment="1" applyProtection="1">
      <alignment horizontal="center" vertical="center"/>
      <protection/>
    </xf>
    <xf numFmtId="0" fontId="4" fillId="24" borderId="17" xfId="0" applyNumberFormat="1" applyFont="1" applyFill="1" applyBorder="1" applyAlignment="1" applyProtection="1">
      <alignment horizontal="center" vertical="center"/>
      <protection/>
    </xf>
    <xf numFmtId="0" fontId="4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5" borderId="17" xfId="0" applyNumberFormat="1" applyFont="1" applyFill="1" applyBorder="1" applyAlignment="1" applyProtection="1">
      <alignment horizontal="center" vertical="center"/>
      <protection/>
    </xf>
    <xf numFmtId="49" fontId="6" fillId="25" borderId="11" xfId="0" applyNumberFormat="1" applyFont="1" applyFill="1" applyBorder="1" applyAlignment="1" applyProtection="1">
      <alignment horizontal="center" vertical="center"/>
      <protection/>
    </xf>
    <xf numFmtId="176" fontId="6" fillId="25" borderId="11" xfId="0" applyNumberFormat="1" applyFont="1" applyFill="1" applyBorder="1" applyAlignment="1" applyProtection="1">
      <alignment horizontal="right" vertical="center"/>
      <protection/>
    </xf>
    <xf numFmtId="0" fontId="4" fillId="24" borderId="18" xfId="0" applyNumberFormat="1" applyFont="1" applyFill="1" applyBorder="1" applyAlignment="1" applyProtection="1">
      <alignment horizontal="center" vertical="center"/>
      <protection/>
    </xf>
    <xf numFmtId="0" fontId="4" fillId="24" borderId="14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2" fillId="24" borderId="12" xfId="0" applyNumberFormat="1" applyFont="1" applyFill="1" applyBorder="1" applyAlignment="1" applyProtection="1">
      <alignment horizontal="left" vertical="center"/>
      <protection/>
    </xf>
    <xf numFmtId="176" fontId="2" fillId="24" borderId="12" xfId="0" applyNumberFormat="1" applyFont="1" applyFill="1" applyBorder="1" applyAlignment="1" applyProtection="1">
      <alignment horizontal="left" vertical="center" shrinkToFit="1"/>
      <protection/>
    </xf>
    <xf numFmtId="0" fontId="1" fillId="24" borderId="12" xfId="0" applyNumberFormat="1" applyFont="1" applyFill="1" applyBorder="1" applyAlignment="1" applyProtection="1">
      <alignment/>
      <protection/>
    </xf>
    <xf numFmtId="0" fontId="2" fillId="24" borderId="15" xfId="0" applyNumberFormat="1" applyFont="1" applyFill="1" applyBorder="1" applyAlignment="1" applyProtection="1">
      <alignment horizontal="center" vertical="center" shrinkToFit="1"/>
      <protection/>
    </xf>
    <xf numFmtId="0" fontId="2" fillId="24" borderId="16" xfId="0" applyNumberFormat="1" applyFont="1" applyFill="1" applyBorder="1" applyAlignment="1" applyProtection="1">
      <alignment horizontal="left" vertical="center" shrinkToFit="1"/>
      <protection/>
    </xf>
    <xf numFmtId="0" fontId="2" fillId="24" borderId="16" xfId="0" applyNumberFormat="1" applyFont="1" applyFill="1" applyBorder="1" applyAlignment="1" applyProtection="1">
      <alignment horizontal="center" vertical="center"/>
      <protection/>
    </xf>
    <xf numFmtId="0" fontId="2" fillId="24" borderId="19" xfId="0" applyNumberFormat="1" applyFont="1" applyFill="1" applyBorder="1" applyAlignment="1" applyProtection="1">
      <alignment horizontal="center" vertical="center" shrinkToFit="1"/>
      <protection/>
    </xf>
    <xf numFmtId="0" fontId="2" fillId="24" borderId="20" xfId="0" applyNumberFormat="1" applyFont="1" applyFill="1" applyBorder="1" applyAlignment="1" applyProtection="1">
      <alignment horizontal="center" vertical="center"/>
      <protection/>
    </xf>
    <xf numFmtId="0" fontId="2" fillId="24" borderId="21" xfId="0" applyNumberFormat="1" applyFont="1" applyFill="1" applyBorder="1" applyAlignment="1" applyProtection="1">
      <alignment horizontal="center" vertical="center" wrapText="1"/>
      <protection/>
    </xf>
    <xf numFmtId="0" fontId="2" fillId="24" borderId="22" xfId="0" applyNumberFormat="1" applyFont="1" applyFill="1" applyBorder="1" applyAlignment="1" applyProtection="1">
      <alignment horizontal="center" vertical="center"/>
      <protection/>
    </xf>
    <xf numFmtId="0" fontId="2" fillId="24" borderId="23" xfId="0" applyNumberFormat="1" applyFont="1" applyFill="1" applyBorder="1" applyAlignment="1" applyProtection="1">
      <alignment horizontal="center" vertical="center"/>
      <protection/>
    </xf>
    <xf numFmtId="0" fontId="2" fillId="24" borderId="24" xfId="0" applyNumberFormat="1" applyFont="1" applyFill="1" applyBorder="1" applyAlignment="1" applyProtection="1">
      <alignment horizontal="center" vertical="center"/>
      <protection/>
    </xf>
    <xf numFmtId="0" fontId="2" fillId="24" borderId="17" xfId="0" applyNumberFormat="1" applyFont="1" applyFill="1" applyBorder="1" applyAlignment="1" applyProtection="1">
      <alignment horizontal="center" vertical="center" shrinkToFit="1"/>
      <protection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20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7" xfId="0" applyNumberFormat="1" applyFont="1" applyFill="1" applyBorder="1" applyAlignment="1" applyProtection="1">
      <alignment horizontal="left" vertical="center" shrinkToFit="1"/>
      <protection/>
    </xf>
    <xf numFmtId="0" fontId="4" fillId="24" borderId="11" xfId="0" applyNumberFormat="1" applyFont="1" applyFill="1" applyBorder="1" applyAlignment="1" applyProtection="1">
      <alignment horizontal="left" vertical="center" shrinkToFit="1"/>
      <protection/>
    </xf>
    <xf numFmtId="177" fontId="4" fillId="25" borderId="11" xfId="0" applyNumberFormat="1" applyFont="1" applyFill="1" applyBorder="1" applyAlignment="1" applyProtection="1">
      <alignment horizontal="right" vertical="center"/>
      <protection/>
    </xf>
    <xf numFmtId="177" fontId="4" fillId="3" borderId="11" xfId="0" applyNumberFormat="1" applyFont="1" applyFill="1" applyBorder="1" applyAlignment="1" applyProtection="1">
      <alignment horizontal="right" vertical="center"/>
      <protection/>
    </xf>
    <xf numFmtId="0" fontId="4" fillId="24" borderId="25" xfId="0" applyNumberFormat="1" applyFont="1" applyFill="1" applyBorder="1" applyAlignment="1" applyProtection="1">
      <alignment horizontal="left" vertical="center" shrinkToFit="1"/>
      <protection/>
    </xf>
    <xf numFmtId="0" fontId="2" fillId="24" borderId="26" xfId="0" applyNumberFormat="1" applyFont="1" applyFill="1" applyBorder="1" applyAlignment="1" applyProtection="1">
      <alignment horizontal="left" vertical="center" shrinkToFit="1"/>
      <protection/>
    </xf>
    <xf numFmtId="0" fontId="8" fillId="24" borderId="27" xfId="0" applyNumberFormat="1" applyFont="1" applyFill="1" applyBorder="1" applyAlignment="1" applyProtection="1">
      <alignment horizontal="left" vertical="center"/>
      <protection/>
    </xf>
    <xf numFmtId="177" fontId="4" fillId="26" borderId="11" xfId="0" applyNumberFormat="1" applyFont="1" applyFill="1" applyBorder="1" applyAlignment="1" applyProtection="1">
      <alignment horizontal="right" vertical="center"/>
      <protection/>
    </xf>
    <xf numFmtId="0" fontId="2" fillId="24" borderId="28" xfId="0" applyNumberFormat="1" applyFont="1" applyFill="1" applyBorder="1" applyAlignment="1" applyProtection="1">
      <alignment horizontal="left" vertical="center" shrinkToFit="1"/>
      <protection/>
    </xf>
    <xf numFmtId="177" fontId="4" fillId="25" borderId="25" xfId="0" applyNumberFormat="1" applyFont="1" applyFill="1" applyBorder="1" applyAlignment="1" applyProtection="1">
      <alignment horizontal="right" vertical="center"/>
      <protection/>
    </xf>
    <xf numFmtId="177" fontId="4" fillId="3" borderId="25" xfId="0" applyNumberFormat="1" applyFont="1" applyFill="1" applyBorder="1" applyAlignment="1" applyProtection="1">
      <alignment horizontal="right" vertical="center"/>
      <protection/>
    </xf>
    <xf numFmtId="0" fontId="2" fillId="24" borderId="29" xfId="0" applyNumberFormat="1" applyFont="1" applyFill="1" applyBorder="1" applyAlignment="1" applyProtection="1">
      <alignment horizontal="left" vertical="center" shrinkToFit="1"/>
      <protection/>
    </xf>
    <xf numFmtId="0" fontId="4" fillId="24" borderId="30" xfId="0" applyNumberFormat="1" applyFont="1" applyFill="1" applyBorder="1" applyAlignment="1" applyProtection="1">
      <alignment horizontal="left" vertical="center" shrinkToFit="1"/>
      <protection/>
    </xf>
    <xf numFmtId="177" fontId="4" fillId="25" borderId="30" xfId="0" applyNumberFormat="1" applyFont="1" applyFill="1" applyBorder="1" applyAlignment="1" applyProtection="1">
      <alignment horizontal="right" vertical="center"/>
      <protection/>
    </xf>
    <xf numFmtId="0" fontId="2" fillId="24" borderId="31" xfId="0" applyNumberFormat="1" applyFont="1" applyFill="1" applyBorder="1" applyAlignment="1" applyProtection="1">
      <alignment horizontal="left" vertical="center" shrinkToFit="1"/>
      <protection/>
    </xf>
    <xf numFmtId="0" fontId="9" fillId="24" borderId="32" xfId="0" applyNumberFormat="1" applyFont="1" applyFill="1" applyBorder="1" applyAlignment="1" applyProtection="1">
      <alignment horizontal="left" vertical="center"/>
      <protection/>
    </xf>
    <xf numFmtId="0" fontId="8" fillId="24" borderId="32" xfId="0" applyNumberFormat="1" applyFont="1" applyFill="1" applyBorder="1" applyAlignment="1" applyProtection="1">
      <alignment vertical="center"/>
      <protection/>
    </xf>
    <xf numFmtId="177" fontId="10" fillId="25" borderId="32" xfId="0" applyNumberFormat="1" applyFont="1" applyFill="1" applyBorder="1" applyAlignment="1" applyProtection="1">
      <alignment horizontal="right" vertical="center"/>
      <protection/>
    </xf>
    <xf numFmtId="177" fontId="9" fillId="3" borderId="32" xfId="0" applyNumberFormat="1" applyFont="1" applyFill="1" applyBorder="1" applyAlignment="1" applyProtection="1">
      <alignment horizontal="right" vertical="center"/>
      <protection/>
    </xf>
    <xf numFmtId="0" fontId="2" fillId="24" borderId="33" xfId="0" applyNumberFormat="1" applyFont="1" applyFill="1" applyBorder="1" applyAlignment="1" applyProtection="1">
      <alignment horizontal="left" vertical="center" shrinkToFit="1"/>
      <protection/>
    </xf>
    <xf numFmtId="0" fontId="4" fillId="24" borderId="34" xfId="0" applyNumberFormat="1" applyFont="1" applyFill="1" applyBorder="1" applyAlignment="1" applyProtection="1">
      <alignment horizontal="left" vertical="center" shrinkToFit="1"/>
      <protection/>
    </xf>
    <xf numFmtId="0" fontId="2" fillId="24" borderId="12" xfId="0" applyNumberFormat="1" applyFont="1" applyFill="1" applyBorder="1" applyAlignment="1" applyProtection="1">
      <alignment vertical="center"/>
      <protection/>
    </xf>
    <xf numFmtId="177" fontId="4" fillId="24" borderId="11" xfId="0" applyNumberFormat="1" applyFont="1" applyFill="1" applyBorder="1" applyAlignment="1" applyProtection="1">
      <alignment horizontal="right" vertical="center"/>
      <protection/>
    </xf>
    <xf numFmtId="177" fontId="4" fillId="24" borderId="25" xfId="0" applyNumberFormat="1" applyFont="1" applyFill="1" applyBorder="1" applyAlignment="1" applyProtection="1">
      <alignment horizontal="right" vertical="center"/>
      <protection/>
    </xf>
    <xf numFmtId="177" fontId="9" fillId="25" borderId="32" xfId="0" applyNumberFormat="1" applyFont="1" applyFill="1" applyBorder="1" applyAlignment="1" applyProtection="1">
      <alignment horizontal="right" vertical="center"/>
      <protection/>
    </xf>
    <xf numFmtId="177" fontId="9" fillId="24" borderId="32" xfId="0" applyNumberFormat="1" applyFont="1" applyFill="1" applyBorder="1" applyAlignment="1" applyProtection="1">
      <alignment horizontal="right" vertical="center"/>
      <protection/>
    </xf>
    <xf numFmtId="0" fontId="2" fillId="24" borderId="12" xfId="0" applyNumberFormat="1" applyFont="1" applyFill="1" applyBorder="1" applyAlignment="1" applyProtection="1">
      <alignment horizontal="right" vertical="center"/>
      <protection/>
    </xf>
    <xf numFmtId="0" fontId="2" fillId="24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NumberFormat="1" applyFont="1" applyFill="1" applyBorder="1" applyAlignment="1" applyProtection="1">
      <alignment horizontal="center" vertical="center"/>
      <protection/>
    </xf>
    <xf numFmtId="0" fontId="2" fillId="24" borderId="22" xfId="0" applyNumberFormat="1" applyFont="1" applyFill="1" applyBorder="1" applyAlignment="1" applyProtection="1">
      <alignment horizontal="center" vertical="center" wrapText="1"/>
      <protection/>
    </xf>
    <xf numFmtId="0" fontId="2" fillId="24" borderId="23" xfId="0" applyNumberFormat="1" applyFont="1" applyFill="1" applyBorder="1" applyAlignment="1" applyProtection="1">
      <alignment horizontal="center" vertical="center" wrapText="1"/>
      <protection/>
    </xf>
    <xf numFmtId="0" fontId="2" fillId="24" borderId="24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vertical="center"/>
      <protection/>
    </xf>
    <xf numFmtId="0" fontId="2" fillId="24" borderId="37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Border="1" applyAlignment="1" applyProtection="1">
      <alignment/>
      <protection/>
    </xf>
    <xf numFmtId="0" fontId="1" fillId="24" borderId="0" xfId="0" applyNumberFormat="1" applyFont="1" applyFill="1" applyBorder="1" applyAlignment="1" applyProtection="1">
      <alignment horizontal="right" vertical="center"/>
      <protection/>
    </xf>
    <xf numFmtId="0" fontId="1" fillId="24" borderId="12" xfId="0" applyNumberFormat="1" applyFont="1" applyFill="1" applyBorder="1" applyAlignment="1" applyProtection="1">
      <alignment horizontal="right" vertical="center"/>
      <protection/>
    </xf>
    <xf numFmtId="0" fontId="8" fillId="24" borderId="12" xfId="0" applyNumberFormat="1" applyFont="1" applyFill="1" applyBorder="1" applyAlignment="1" applyProtection="1">
      <alignment/>
      <protection/>
    </xf>
    <xf numFmtId="0" fontId="2" fillId="24" borderId="20" xfId="0" applyNumberFormat="1" applyFont="1" applyFill="1" applyBorder="1" applyAlignment="1" applyProtection="1">
      <alignment horizontal="right" vertical="center"/>
      <protection/>
    </xf>
    <xf numFmtId="0" fontId="4" fillId="24" borderId="12" xfId="0" applyNumberFormat="1" applyFont="1" applyFill="1" applyBorder="1" applyAlignment="1" applyProtection="1">
      <alignment horizontal="left" shrinkToFit="1"/>
      <protection/>
    </xf>
    <xf numFmtId="0" fontId="4" fillId="24" borderId="12" xfId="0" applyNumberFormat="1" applyFont="1" applyFill="1" applyBorder="1" applyAlignment="1" applyProtection="1">
      <alignment horizontal="left" vertical="center" shrinkToFi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0" fontId="4" fillId="24" borderId="16" xfId="0" applyNumberFormat="1" applyFont="1" applyFill="1" applyBorder="1" applyAlignment="1" applyProtection="1">
      <alignment horizontal="left" vertical="center" shrinkToFit="1"/>
      <protection/>
    </xf>
    <xf numFmtId="0" fontId="4" fillId="24" borderId="16" xfId="0" applyNumberFormat="1" applyFont="1" applyFill="1" applyBorder="1" applyAlignment="1" applyProtection="1">
      <alignment horizontal="center" vertical="center" shrinkToFit="1"/>
      <protection/>
    </xf>
    <xf numFmtId="0" fontId="4" fillId="24" borderId="11" xfId="0" applyNumberFormat="1" applyFont="1" applyFill="1" applyBorder="1" applyAlignment="1" applyProtection="1">
      <alignment horizontal="center" vertical="center" shrinkToFit="1"/>
      <protection/>
    </xf>
    <xf numFmtId="177" fontId="2" fillId="25" borderId="11" xfId="0" applyNumberFormat="1" applyFont="1" applyFill="1" applyBorder="1" applyAlignment="1" applyProtection="1">
      <alignment horizontal="left" vertical="center" shrinkToFit="1"/>
      <protection/>
    </xf>
    <xf numFmtId="177" fontId="2" fillId="0" borderId="11" xfId="0" applyNumberFormat="1" applyFont="1" applyFill="1" applyBorder="1" applyAlignment="1" applyProtection="1">
      <alignment horizontal="left" vertical="center" shrinkToFit="1"/>
      <protection/>
    </xf>
    <xf numFmtId="0" fontId="9" fillId="24" borderId="32" xfId="0" applyNumberFormat="1" applyFont="1" applyFill="1" applyBorder="1" applyAlignment="1" applyProtection="1">
      <alignment horizontal="left" vertical="center" wrapText="1"/>
      <protection/>
    </xf>
    <xf numFmtId="0" fontId="8" fillId="24" borderId="27" xfId="0" applyNumberFormat="1" applyFont="1" applyFill="1" applyBorder="1" applyAlignment="1" applyProtection="1">
      <alignment horizontal="left" vertical="center" wrapText="1"/>
      <protection/>
    </xf>
    <xf numFmtId="177" fontId="2" fillId="25" borderId="25" xfId="0" applyNumberFormat="1" applyFont="1" applyFill="1" applyBorder="1" applyAlignment="1" applyProtection="1">
      <alignment horizontal="left" vertical="center" shrinkToFit="1"/>
      <protection/>
    </xf>
    <xf numFmtId="177" fontId="2" fillId="24" borderId="25" xfId="0" applyNumberFormat="1" applyFont="1" applyFill="1" applyBorder="1" applyAlignment="1" applyProtection="1">
      <alignment horizontal="left" vertical="center" shrinkToFit="1"/>
      <protection/>
    </xf>
    <xf numFmtId="177" fontId="2" fillId="25" borderId="30" xfId="0" applyNumberFormat="1" applyFont="1" applyFill="1" applyBorder="1" applyAlignment="1" applyProtection="1">
      <alignment horizontal="left" vertical="center" shrinkToFit="1"/>
      <protection/>
    </xf>
    <xf numFmtId="177" fontId="2" fillId="0" borderId="30" xfId="0" applyNumberFormat="1" applyFont="1" applyFill="1" applyBorder="1" applyAlignment="1" applyProtection="1">
      <alignment horizontal="left" vertical="center" shrinkToFit="1"/>
      <protection/>
    </xf>
    <xf numFmtId="177" fontId="2" fillId="24" borderId="11" xfId="0" applyNumberFormat="1" applyFont="1" applyFill="1" applyBorder="1" applyAlignment="1" applyProtection="1">
      <alignment horizontal="left" vertical="center" shrinkToFit="1"/>
      <protection/>
    </xf>
    <xf numFmtId="0" fontId="2" fillId="24" borderId="12" xfId="0" applyNumberFormat="1" applyFont="1" applyFill="1" applyBorder="1" applyAlignment="1" applyProtection="1">
      <alignment horizontal="right"/>
      <protection/>
    </xf>
    <xf numFmtId="0" fontId="4" fillId="24" borderId="38" xfId="0" applyNumberFormat="1" applyFont="1" applyFill="1" applyBorder="1" applyAlignment="1" applyProtection="1">
      <alignment horizontal="center" vertical="center" shrinkToFit="1"/>
      <protection/>
    </xf>
    <xf numFmtId="0" fontId="4" fillId="24" borderId="39" xfId="0" applyNumberFormat="1" applyFont="1" applyFill="1" applyBorder="1" applyAlignment="1" applyProtection="1">
      <alignment horizontal="center" vertical="center" shrinkToFit="1"/>
      <protection/>
    </xf>
    <xf numFmtId="0" fontId="9" fillId="24" borderId="32" xfId="0" applyNumberFormat="1" applyFont="1" applyFill="1" applyBorder="1" applyAlignment="1" applyProtection="1">
      <alignment horizontal="left" vertical="center" shrinkToFit="1"/>
      <protection/>
    </xf>
    <xf numFmtId="0" fontId="4" fillId="24" borderId="27" xfId="0" applyNumberFormat="1" applyFont="1" applyFill="1" applyBorder="1" applyAlignment="1" applyProtection="1">
      <alignment horizontal="left" vertical="center" shrinkToFit="1"/>
      <protection/>
    </xf>
    <xf numFmtId="176" fontId="11" fillId="25" borderId="32" xfId="0" applyNumberFormat="1" applyFont="1" applyFill="1" applyBorder="1" applyAlignment="1" applyProtection="1">
      <alignment horizontal="left" vertical="center"/>
      <protection/>
    </xf>
    <xf numFmtId="176" fontId="12" fillId="25" borderId="32" xfId="0" applyNumberFormat="1" applyFont="1" applyFill="1" applyBorder="1" applyAlignment="1" applyProtection="1">
      <alignment horizontal="left" vertical="center"/>
      <protection/>
    </xf>
    <xf numFmtId="0" fontId="8" fillId="24" borderId="32" xfId="0" applyNumberFormat="1" applyFont="1" applyFill="1" applyBorder="1" applyAlignment="1" applyProtection="1">
      <alignment horizontal="left" vertical="center"/>
      <protection/>
    </xf>
    <xf numFmtId="176" fontId="10" fillId="25" borderId="32" xfId="0" applyNumberFormat="1" applyFont="1" applyFill="1" applyBorder="1" applyAlignment="1" applyProtection="1">
      <alignment horizontal="left" vertical="center"/>
      <protection/>
    </xf>
    <xf numFmtId="176" fontId="9" fillId="25" borderId="32" xfId="0" applyNumberFormat="1" applyFont="1" applyFill="1" applyBorder="1" applyAlignment="1" applyProtection="1">
      <alignment horizontal="left" vertical="center"/>
      <protection/>
    </xf>
    <xf numFmtId="177" fontId="2" fillId="0" borderId="25" xfId="0" applyNumberFormat="1" applyFont="1" applyFill="1" applyBorder="1" applyAlignment="1" applyProtection="1">
      <alignment horizontal="left" vertical="center" shrinkToFit="1"/>
      <protection/>
    </xf>
    <xf numFmtId="176" fontId="9" fillId="24" borderId="32" xfId="0" applyNumberFormat="1" applyFont="1" applyFill="1" applyBorder="1" applyAlignment="1" applyProtection="1">
      <alignment horizontal="left" vertical="center"/>
      <protection/>
    </xf>
    <xf numFmtId="176" fontId="9" fillId="0" borderId="32" xfId="0" applyNumberFormat="1" applyFont="1" applyFill="1" applyBorder="1" applyAlignment="1" applyProtection="1">
      <alignment horizontal="left" vertical="center"/>
      <protection/>
    </xf>
    <xf numFmtId="0" fontId="2" fillId="25" borderId="11" xfId="0" applyNumberFormat="1" applyFont="1" applyFill="1" applyBorder="1" applyAlignment="1" applyProtection="1">
      <alignment horizontal="left" vertical="center" shrinkToFit="1"/>
      <protection/>
    </xf>
    <xf numFmtId="0" fontId="2" fillId="0" borderId="11" xfId="0" applyNumberFormat="1" applyFont="1" applyFill="1" applyBorder="1" applyAlignment="1" applyProtection="1">
      <alignment horizontal="left" vertical="center" shrinkToFit="1"/>
      <protection/>
    </xf>
    <xf numFmtId="0" fontId="2" fillId="25" borderId="25" xfId="0" applyNumberFormat="1" applyFont="1" applyFill="1" applyBorder="1" applyAlignment="1" applyProtection="1">
      <alignment horizontal="left" vertical="center" shrinkToFit="1"/>
      <protection/>
    </xf>
    <xf numFmtId="0" fontId="2" fillId="0" borderId="25" xfId="0" applyNumberFormat="1" applyFont="1" applyFill="1" applyBorder="1" applyAlignment="1" applyProtection="1">
      <alignment horizontal="left" vertical="center" shrinkToFit="1"/>
      <protection/>
    </xf>
    <xf numFmtId="0" fontId="13" fillId="0" borderId="18" xfId="0" applyNumberFormat="1" applyFont="1" applyFill="1" applyBorder="1" applyAlignment="1" applyProtection="1">
      <alignment horizontal="left" vertical="center" shrinkToFit="1"/>
      <protection/>
    </xf>
    <xf numFmtId="0" fontId="4" fillId="0" borderId="14" xfId="0" applyNumberFormat="1" applyFont="1" applyFill="1" applyBorder="1" applyAlignment="1" applyProtection="1">
      <alignment horizontal="center" vertical="center" shrinkToFit="1"/>
      <protection/>
    </xf>
    <xf numFmtId="0" fontId="4" fillId="0" borderId="14" xfId="0" applyNumberFormat="1" applyFont="1" applyFill="1" applyBorder="1" applyAlignment="1" applyProtection="1">
      <alignment horizontal="left" vertical="center" shrinkToFit="1"/>
      <protection/>
    </xf>
    <xf numFmtId="0" fontId="1" fillId="0" borderId="0" xfId="0" applyFont="1" applyFill="1" applyBorder="1" applyAlignment="1">
      <alignment/>
    </xf>
    <xf numFmtId="0" fontId="14" fillId="24" borderId="0" xfId="0" applyNumberFormat="1" applyFont="1" applyFill="1" applyBorder="1" applyAlignment="1" applyProtection="1">
      <alignment horizontal="center" vertical="center"/>
      <protection/>
    </xf>
    <xf numFmtId="0" fontId="4" fillId="24" borderId="12" xfId="0" applyNumberFormat="1" applyFont="1" applyFill="1" applyBorder="1" applyAlignment="1" applyProtection="1">
      <alignment horizontal="left" vertical="top"/>
      <protection/>
    </xf>
    <xf numFmtId="176" fontId="4" fillId="24" borderId="12" xfId="0" applyNumberFormat="1" applyFont="1" applyFill="1" applyBorder="1" applyAlignment="1" applyProtection="1">
      <alignment horizontal="left" vertical="center" wrapText="1"/>
      <protection/>
    </xf>
    <xf numFmtId="0" fontId="4" fillId="24" borderId="12" xfId="0" applyNumberFormat="1" applyFont="1" applyFill="1" applyBorder="1" applyAlignment="1" applyProtection="1">
      <alignment horizontal="left" vertical="center"/>
      <protection/>
    </xf>
    <xf numFmtId="0" fontId="4" fillId="24" borderId="12" xfId="0" applyNumberFormat="1" applyFont="1" applyFill="1" applyBorder="1" applyAlignment="1" applyProtection="1">
      <alignment vertical="center"/>
      <protection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38" xfId="0" applyNumberFormat="1" applyFont="1" applyFill="1" applyBorder="1" applyAlignment="1" applyProtection="1">
      <alignment horizontal="center" vertical="center" wrapText="1"/>
      <protection/>
    </xf>
    <xf numFmtId="0" fontId="2" fillId="24" borderId="17" xfId="0" applyNumberFormat="1" applyFont="1" applyFill="1" applyBorder="1" applyAlignment="1" applyProtection="1">
      <alignment horizontal="center" vertical="center" wrapText="1"/>
      <protection/>
    </xf>
    <xf numFmtId="0" fontId="2" fillId="24" borderId="39" xfId="0" applyNumberFormat="1" applyFont="1" applyFill="1" applyBorder="1" applyAlignment="1" applyProtection="1">
      <alignment horizontal="center" vertical="center" wrapText="1"/>
      <protection/>
    </xf>
    <xf numFmtId="0" fontId="2" fillId="24" borderId="17" xfId="0" applyNumberFormat="1" applyFont="1" applyFill="1" applyBorder="1" applyAlignment="1" applyProtection="1">
      <alignment vertical="center"/>
      <protection/>
    </xf>
    <xf numFmtId="177" fontId="2" fillId="25" borderId="11" xfId="0" applyNumberFormat="1" applyFont="1" applyFill="1" applyBorder="1" applyAlignment="1" applyProtection="1">
      <alignment horizontal="right" vertical="center" shrinkToFit="1"/>
      <protection/>
    </xf>
    <xf numFmtId="0" fontId="4" fillId="24" borderId="11" xfId="0" applyNumberFormat="1" applyFont="1" applyFill="1" applyBorder="1" applyAlignment="1" applyProtection="1">
      <alignment horizontal="left" vertical="center" wrapText="1"/>
      <protection/>
    </xf>
    <xf numFmtId="177" fontId="2" fillId="25" borderId="39" xfId="0" applyNumberFormat="1" applyFont="1" applyFill="1" applyBorder="1" applyAlignment="1" applyProtection="1">
      <alignment horizontal="right" vertical="center" shrinkToFit="1"/>
      <protection/>
    </xf>
    <xf numFmtId="0" fontId="4" fillId="24" borderId="17" xfId="0" applyNumberFormat="1" applyFont="1" applyFill="1" applyBorder="1" applyAlignment="1" applyProtection="1">
      <alignment horizontal="left" vertical="center" wrapText="1"/>
      <protection/>
    </xf>
    <xf numFmtId="0" fontId="4" fillId="24" borderId="17" xfId="0" applyNumberFormat="1" applyFont="1" applyFill="1" applyBorder="1" applyAlignment="1" applyProtection="1">
      <alignment horizontal="left" vertical="center"/>
      <protection/>
    </xf>
    <xf numFmtId="177" fontId="2" fillId="24" borderId="11" xfId="0" applyNumberFormat="1" applyFont="1" applyFill="1" applyBorder="1" applyAlignment="1" applyProtection="1">
      <alignment horizontal="right" vertical="center" shrinkToFit="1"/>
      <protection/>
    </xf>
    <xf numFmtId="177" fontId="2" fillId="0" borderId="11" xfId="0" applyNumberFormat="1" applyFont="1" applyFill="1" applyBorder="1" applyAlignment="1" applyProtection="1">
      <alignment horizontal="right" vertical="center" shrinkToFit="1"/>
      <protection/>
    </xf>
    <xf numFmtId="177" fontId="2" fillId="24" borderId="39" xfId="0" applyNumberFormat="1" applyFont="1" applyFill="1" applyBorder="1" applyAlignment="1" applyProtection="1">
      <alignment horizontal="right" vertical="center" shrinkToFit="1"/>
      <protection/>
    </xf>
    <xf numFmtId="0" fontId="4" fillId="24" borderId="31" xfId="0" applyNumberFormat="1" applyFont="1" applyFill="1" applyBorder="1" applyAlignment="1" applyProtection="1">
      <alignment horizontal="left" vertical="center" wrapText="1"/>
      <protection/>
    </xf>
    <xf numFmtId="177" fontId="2" fillId="0" borderId="25" xfId="0" applyNumberFormat="1" applyFont="1" applyFill="1" applyBorder="1" applyAlignment="1" applyProtection="1">
      <alignment horizontal="right" vertical="center" shrinkToFit="1"/>
      <protection/>
    </xf>
    <xf numFmtId="0" fontId="4" fillId="24" borderId="25" xfId="0" applyNumberFormat="1" applyFont="1" applyFill="1" applyBorder="1" applyAlignment="1" applyProtection="1">
      <alignment horizontal="left" vertical="center" wrapText="1"/>
      <protection/>
    </xf>
    <xf numFmtId="177" fontId="2" fillId="25" borderId="25" xfId="0" applyNumberFormat="1" applyFont="1" applyFill="1" applyBorder="1" applyAlignment="1" applyProtection="1">
      <alignment horizontal="right" vertical="center" shrinkToFit="1"/>
      <protection/>
    </xf>
    <xf numFmtId="177" fontId="2" fillId="24" borderId="40" xfId="0" applyNumberFormat="1" applyFont="1" applyFill="1" applyBorder="1" applyAlignment="1" applyProtection="1">
      <alignment horizontal="right" vertical="center" shrinkToFit="1"/>
      <protection/>
    </xf>
    <xf numFmtId="0" fontId="1" fillId="24" borderId="32" xfId="0" applyNumberFormat="1" applyFont="1" applyFill="1" applyBorder="1" applyAlignment="1" applyProtection="1">
      <alignment horizontal="left" vertical="center" wrapText="1"/>
      <protection/>
    </xf>
    <xf numFmtId="176" fontId="9" fillId="0" borderId="32" xfId="0" applyNumberFormat="1" applyFont="1" applyFill="1" applyBorder="1" applyAlignment="1" applyProtection="1">
      <alignment horizontal="right" vertical="center" wrapText="1"/>
      <protection/>
    </xf>
    <xf numFmtId="0" fontId="8" fillId="24" borderId="32" xfId="0" applyNumberFormat="1" applyFont="1" applyFill="1" applyBorder="1" applyAlignment="1" applyProtection="1">
      <alignment horizontal="left" vertical="center" wrapText="1"/>
      <protection/>
    </xf>
    <xf numFmtId="176" fontId="9" fillId="25" borderId="32" xfId="0" applyNumberFormat="1" applyFont="1" applyFill="1" applyBorder="1" applyAlignment="1" applyProtection="1">
      <alignment horizontal="right" vertical="center" wrapText="1"/>
      <protection/>
    </xf>
    <xf numFmtId="0" fontId="4" fillId="24" borderId="29" xfId="0" applyNumberFormat="1" applyFont="1" applyFill="1" applyBorder="1" applyAlignment="1" applyProtection="1">
      <alignment horizontal="left" vertical="center" wrapText="1"/>
      <protection/>
    </xf>
    <xf numFmtId="177" fontId="2" fillId="0" borderId="30" xfId="0" applyNumberFormat="1" applyFont="1" applyFill="1" applyBorder="1" applyAlignment="1" applyProtection="1">
      <alignment horizontal="right" vertical="center" shrinkToFit="1"/>
      <protection/>
    </xf>
    <xf numFmtId="0" fontId="4" fillId="24" borderId="30" xfId="0" applyNumberFormat="1" applyFont="1" applyFill="1" applyBorder="1" applyAlignment="1" applyProtection="1">
      <alignment horizontal="left" vertical="center" wrapText="1"/>
      <protection/>
    </xf>
    <xf numFmtId="177" fontId="2" fillId="25" borderId="30" xfId="0" applyNumberFormat="1" applyFont="1" applyFill="1" applyBorder="1" applyAlignment="1" applyProtection="1">
      <alignment horizontal="right" vertical="center" shrinkToFit="1"/>
      <protection/>
    </xf>
    <xf numFmtId="177" fontId="2" fillId="24" borderId="41" xfId="0" applyNumberFormat="1" applyFont="1" applyFill="1" applyBorder="1" applyAlignment="1" applyProtection="1">
      <alignment horizontal="right" vertical="center" shrinkToFit="1"/>
      <protection/>
    </xf>
    <xf numFmtId="0" fontId="4" fillId="24" borderId="17" xfId="0" applyNumberFormat="1" applyFont="1" applyFill="1" applyBorder="1" applyAlignment="1" applyProtection="1">
      <alignment horizontal="center" vertical="center" wrapText="1"/>
      <protection/>
    </xf>
    <xf numFmtId="177" fontId="2" fillId="25" borderId="22" xfId="0" applyNumberFormat="1" applyFont="1" applyFill="1" applyBorder="1" applyAlignment="1" applyProtection="1">
      <alignment horizontal="right" vertical="center" shrinkToFit="1"/>
      <protection/>
    </xf>
    <xf numFmtId="0" fontId="2" fillId="24" borderId="23" xfId="0" applyNumberFormat="1" applyFont="1" applyFill="1" applyBorder="1" applyAlignment="1" applyProtection="1">
      <alignment horizontal="center" vertical="center" shrinkToFit="1"/>
      <protection/>
    </xf>
    <xf numFmtId="177" fontId="2" fillId="24" borderId="42" xfId="0" applyNumberFormat="1" applyFont="1" applyFill="1" applyBorder="1" applyAlignment="1" applyProtection="1">
      <alignment horizontal="right" vertical="center" shrinkToFi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177" fontId="2" fillId="24" borderId="14" xfId="0" applyNumberFormat="1" applyFont="1" applyFill="1" applyBorder="1" applyAlignment="1" applyProtection="1">
      <alignment horizontal="right" vertical="center" shrinkToFi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177" fontId="2" fillId="24" borderId="43" xfId="0" applyNumberFormat="1" applyFont="1" applyFill="1" applyBorder="1" applyAlignment="1" applyProtection="1">
      <alignment horizontal="right" vertical="center" shrinkToFit="1"/>
      <protection/>
    </xf>
    <xf numFmtId="0" fontId="2" fillId="24" borderId="44" xfId="0" applyNumberFormat="1" applyFont="1" applyFill="1" applyBorder="1" applyAlignment="1" applyProtection="1">
      <alignment horizontal="center" vertical="center" shrinkToFit="1"/>
      <protection/>
    </xf>
    <xf numFmtId="177" fontId="2" fillId="24" borderId="45" xfId="0" applyNumberFormat="1" applyFont="1" applyFill="1" applyBorder="1" applyAlignment="1" applyProtection="1">
      <alignment horizontal="right" vertical="center" shrinkToFit="1"/>
      <protection/>
    </xf>
    <xf numFmtId="0" fontId="2" fillId="24" borderId="0" xfId="0" applyNumberFormat="1" applyFont="1" applyFill="1" applyBorder="1" applyAlignment="1" applyProtection="1">
      <alignment horizontal="left" vertical="center"/>
      <protection/>
    </xf>
    <xf numFmtId="0" fontId="4" fillId="24" borderId="12" xfId="0" applyNumberFormat="1" applyFont="1" applyFill="1" applyBorder="1" applyAlignment="1" applyProtection="1">
      <alignment horizontal="left"/>
      <protection/>
    </xf>
    <xf numFmtId="0" fontId="4" fillId="24" borderId="12" xfId="0" applyNumberFormat="1" applyFont="1" applyFill="1" applyBorder="1" applyAlignment="1" applyProtection="1">
      <alignment horizontal="left" vertical="center" wrapText="1"/>
      <protection/>
    </xf>
    <xf numFmtId="0" fontId="4" fillId="24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 applyProtection="1">
      <alignment horizontal="center" vertical="center" shrinkToFit="1"/>
      <protection/>
    </xf>
    <xf numFmtId="0" fontId="2" fillId="24" borderId="22" xfId="0" applyNumberFormat="1" applyFont="1" applyFill="1" applyBorder="1" applyAlignment="1" applyProtection="1">
      <alignment horizontal="center" vertical="center" shrinkToFit="1"/>
      <protection/>
    </xf>
    <xf numFmtId="0" fontId="2" fillId="24" borderId="24" xfId="0" applyNumberFormat="1" applyFont="1" applyFill="1" applyBorder="1" applyAlignment="1" applyProtection="1">
      <alignment horizontal="center" vertical="center" shrinkToFit="1"/>
      <protection/>
    </xf>
    <xf numFmtId="0" fontId="4" fillId="24" borderId="46" xfId="0" applyNumberFormat="1" applyFont="1" applyFill="1" applyBorder="1" applyAlignment="1" applyProtection="1">
      <alignment horizontal="center" vertical="center" wrapText="1"/>
      <protection/>
    </xf>
    <xf numFmtId="0" fontId="4" fillId="24" borderId="47" xfId="0" applyNumberFormat="1" applyFont="1" applyFill="1" applyBorder="1" applyAlignment="1" applyProtection="1">
      <alignment horizontal="center" vertical="center" wrapText="1"/>
      <protection/>
    </xf>
    <xf numFmtId="0" fontId="2" fillId="25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25" borderId="25" xfId="0" applyNumberFormat="1" applyFont="1" applyFill="1" applyBorder="1" applyAlignment="1" applyProtection="1">
      <alignment horizontal="right" vertical="center"/>
      <protection/>
    </xf>
    <xf numFmtId="0" fontId="2" fillId="0" borderId="25" xfId="0" applyNumberFormat="1" applyFont="1" applyFill="1" applyBorder="1" applyAlignment="1" applyProtection="1">
      <alignment horizontal="right" vertical="center"/>
      <protection/>
    </xf>
    <xf numFmtId="176" fontId="9" fillId="25" borderId="32" xfId="0" applyNumberFormat="1" applyFont="1" applyFill="1" applyBorder="1" applyAlignment="1" applyProtection="1">
      <alignment horizontal="right" vertical="center"/>
      <protection/>
    </xf>
    <xf numFmtId="176" fontId="10" fillId="25" borderId="32" xfId="0" applyNumberFormat="1" applyFont="1" applyFill="1" applyBorder="1" applyAlignment="1" applyProtection="1">
      <alignment horizontal="right" vertical="center"/>
      <protection/>
    </xf>
    <xf numFmtId="176" fontId="9" fillId="0" borderId="32" xfId="0" applyNumberFormat="1" applyFont="1" applyFill="1" applyBorder="1" applyAlignment="1" applyProtection="1">
      <alignment horizontal="right" vertical="center"/>
      <protection/>
    </xf>
    <xf numFmtId="0" fontId="2" fillId="25" borderId="30" xfId="0" applyNumberFormat="1" applyFont="1" applyFill="1" applyBorder="1" applyAlignment="1" applyProtection="1">
      <alignment horizontal="right" vertical="center"/>
      <protection/>
    </xf>
    <xf numFmtId="0" fontId="2" fillId="0" borderId="30" xfId="0" applyNumberFormat="1" applyFont="1" applyFill="1" applyBorder="1" applyAlignment="1" applyProtection="1">
      <alignment horizontal="right" vertical="center"/>
      <protection/>
    </xf>
    <xf numFmtId="0" fontId="2" fillId="24" borderId="18" xfId="0" applyNumberFormat="1" applyFont="1" applyFill="1" applyBorder="1" applyAlignment="1" applyProtection="1">
      <alignment horizontal="left" vertical="center" shrinkToFi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0" xfId="0" applyNumberFormat="1" applyFont="1" applyFill="1" applyBorder="1" applyAlignment="1" applyProtection="1">
      <alignment horizontal="right" vertical="center"/>
      <protection/>
    </xf>
    <xf numFmtId="0" fontId="2" fillId="0" borderId="41" xfId="0" applyNumberFormat="1" applyFont="1" applyFill="1" applyBorder="1" applyAlignment="1" applyProtection="1">
      <alignment horizontal="right" vertical="center"/>
      <protection/>
    </xf>
    <xf numFmtId="0" fontId="16" fillId="24" borderId="0" xfId="0" applyNumberFormat="1" applyFont="1" applyFill="1" applyBorder="1" applyAlignment="1" applyProtection="1">
      <alignment horizontal="center"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17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0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4" fillId="24" borderId="22" xfId="0" applyNumberFormat="1" applyFont="1" applyFill="1" applyBorder="1" applyAlignment="1" applyProtection="1">
      <alignment horizontal="center" vertical="center" wrapText="1"/>
      <protection/>
    </xf>
    <xf numFmtId="0" fontId="4" fillId="24" borderId="24" xfId="0" applyNumberFormat="1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177" fontId="4" fillId="25" borderId="11" xfId="0" applyNumberFormat="1" applyFont="1" applyFill="1" applyBorder="1" applyAlignment="1" applyProtection="1">
      <alignment horizontal="right" vertical="center" wrapText="1"/>
      <protection/>
    </xf>
    <xf numFmtId="177" fontId="4" fillId="25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77" fontId="4" fillId="0" borderId="11" xfId="0" applyNumberFormat="1" applyFont="1" applyFill="1" applyBorder="1" applyAlignment="1" applyProtection="1">
      <alignment horizontal="right" vertical="center" wrapText="1"/>
      <protection/>
    </xf>
    <xf numFmtId="177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25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24" xfId="0" applyNumberFormat="1" applyFont="1" applyFill="1" applyBorder="1" applyAlignment="1" applyProtection="1">
      <alignment horizontal="right" vertical="center"/>
      <protection/>
    </xf>
    <xf numFmtId="0" fontId="1" fillId="24" borderId="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千位分隔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B2" sqref="B2:C2"/>
    </sheetView>
  </sheetViews>
  <sheetFormatPr defaultColWidth="8.00390625" defaultRowHeight="14.25" customHeight="1"/>
  <cols>
    <col min="1" max="1" width="24.75390625" style="130" customWidth="1"/>
    <col min="2" max="2" width="15.75390625" style="130" customWidth="1"/>
    <col min="3" max="3" width="25.625" style="130" customWidth="1"/>
    <col min="4" max="4" width="17.25390625" style="130" customWidth="1"/>
    <col min="5" max="5" width="30.625" style="130" customWidth="1"/>
    <col min="6" max="6" width="18.125" style="130" customWidth="1"/>
    <col min="7" max="16384" width="8.00390625" style="130" customWidth="1"/>
  </cols>
  <sheetData>
    <row r="1" spans="1:6" s="130" customFormat="1" ht="31.5" customHeight="1">
      <c r="A1" s="131" t="s">
        <v>0</v>
      </c>
      <c r="B1" s="131"/>
      <c r="C1" s="131"/>
      <c r="D1" s="131"/>
      <c r="E1" s="131"/>
      <c r="F1" s="131"/>
    </row>
    <row r="2" spans="1:6" s="130" customFormat="1" ht="21" customHeight="1">
      <c r="A2" s="132" t="s">
        <v>1</v>
      </c>
      <c r="B2" s="133" t="s">
        <v>2</v>
      </c>
      <c r="C2" s="134"/>
      <c r="D2" s="135"/>
      <c r="E2" s="110" t="s">
        <v>3</v>
      </c>
      <c r="F2" s="82" t="s">
        <v>4</v>
      </c>
    </row>
    <row r="3" spans="1:6" s="130" customFormat="1" ht="22.5" customHeight="1">
      <c r="A3" s="136" t="s">
        <v>5</v>
      </c>
      <c r="B3" s="137"/>
      <c r="C3" s="137" t="s">
        <v>6</v>
      </c>
      <c r="D3" s="137"/>
      <c r="E3" s="137" t="s">
        <v>6</v>
      </c>
      <c r="F3" s="138"/>
    </row>
    <row r="4" spans="1:6" s="130" customFormat="1" ht="22.5" customHeight="1">
      <c r="A4" s="139" t="s">
        <v>7</v>
      </c>
      <c r="B4" s="55" t="s">
        <v>8</v>
      </c>
      <c r="C4" s="55" t="s">
        <v>9</v>
      </c>
      <c r="D4" s="55" t="s">
        <v>8</v>
      </c>
      <c r="E4" s="55" t="s">
        <v>10</v>
      </c>
      <c r="F4" s="140" t="s">
        <v>8</v>
      </c>
    </row>
    <row r="5" spans="1:6" s="130" customFormat="1" ht="22.5" customHeight="1">
      <c r="A5" s="141" t="s">
        <v>11</v>
      </c>
      <c r="B5" s="142">
        <f>SUM(B6:B9)</f>
        <v>50851435.58</v>
      </c>
      <c r="C5" s="143" t="s">
        <v>12</v>
      </c>
      <c r="D5" s="142">
        <v>17609640</v>
      </c>
      <c r="E5" s="143" t="s">
        <v>13</v>
      </c>
      <c r="F5" s="144">
        <v>8548545.23</v>
      </c>
    </row>
    <row r="6" spans="1:6" s="130" customFormat="1" ht="22.5" customHeight="1">
      <c r="A6" s="145" t="s">
        <v>14</v>
      </c>
      <c r="B6" s="142">
        <v>11330000</v>
      </c>
      <c r="C6" s="143" t="s">
        <v>15</v>
      </c>
      <c r="D6" s="142">
        <v>0</v>
      </c>
      <c r="E6" s="143" t="s">
        <v>16</v>
      </c>
      <c r="F6" s="144">
        <v>6399629.23</v>
      </c>
    </row>
    <row r="7" spans="1:6" s="130" customFormat="1" ht="22.5" customHeight="1">
      <c r="A7" s="146" t="s">
        <v>17</v>
      </c>
      <c r="B7" s="142">
        <v>1944635.58</v>
      </c>
      <c r="C7" s="143" t="s">
        <v>18</v>
      </c>
      <c r="D7" s="142">
        <v>0</v>
      </c>
      <c r="E7" s="143" t="s">
        <v>19</v>
      </c>
      <c r="F7" s="144">
        <v>2148916</v>
      </c>
    </row>
    <row r="8" spans="1:6" s="130" customFormat="1" ht="22.5" customHeight="1">
      <c r="A8" s="145" t="s">
        <v>20</v>
      </c>
      <c r="B8" s="142">
        <v>37576800</v>
      </c>
      <c r="C8" s="143" t="s">
        <v>21</v>
      </c>
      <c r="D8" s="142">
        <v>0</v>
      </c>
      <c r="E8" s="143" t="s">
        <v>22</v>
      </c>
      <c r="F8" s="144">
        <v>68430000</v>
      </c>
    </row>
    <row r="9" spans="1:6" s="130" customFormat="1" ht="22.5" customHeight="1">
      <c r="A9" s="145" t="s">
        <v>23</v>
      </c>
      <c r="B9" s="142">
        <v>0</v>
      </c>
      <c r="C9" s="143" t="s">
        <v>24</v>
      </c>
      <c r="D9" s="142">
        <v>4800000</v>
      </c>
      <c r="E9" s="143" t="s">
        <v>25</v>
      </c>
      <c r="F9" s="144">
        <v>0</v>
      </c>
    </row>
    <row r="10" spans="1:6" s="130" customFormat="1" ht="22.5" customHeight="1">
      <c r="A10" s="145" t="s">
        <v>26</v>
      </c>
      <c r="B10" s="142">
        <v>0</v>
      </c>
      <c r="C10" s="143" t="s">
        <v>27</v>
      </c>
      <c r="D10" s="142">
        <v>0</v>
      </c>
      <c r="E10" s="143" t="s">
        <v>28</v>
      </c>
      <c r="F10" s="144">
        <v>68430000</v>
      </c>
    </row>
    <row r="11" spans="1:6" s="130" customFormat="1" ht="22.5" customHeight="1">
      <c r="A11" s="145" t="s">
        <v>29</v>
      </c>
      <c r="B11" s="142">
        <v>26127109.65</v>
      </c>
      <c r="C11" s="143" t="s">
        <v>30</v>
      </c>
      <c r="D11" s="142">
        <v>1500000</v>
      </c>
      <c r="E11" s="143" t="s">
        <v>31</v>
      </c>
      <c r="F11" s="144">
        <v>0</v>
      </c>
    </row>
    <row r="12" spans="1:6" s="130" customFormat="1" ht="22.5" customHeight="1">
      <c r="A12" s="145"/>
      <c r="B12" s="147">
        <v>0</v>
      </c>
      <c r="C12" s="143" t="s">
        <v>32</v>
      </c>
      <c r="D12" s="142">
        <v>3579859.47</v>
      </c>
      <c r="E12" s="143" t="s">
        <v>33</v>
      </c>
      <c r="F12" s="144">
        <v>0</v>
      </c>
    </row>
    <row r="13" spans="1:6" s="130" customFormat="1" ht="22.5" customHeight="1">
      <c r="A13" s="145"/>
      <c r="B13" s="148">
        <v>0</v>
      </c>
      <c r="C13" s="143" t="s">
        <v>34</v>
      </c>
      <c r="D13" s="142">
        <v>1519407.68</v>
      </c>
      <c r="E13" s="143" t="s">
        <v>35</v>
      </c>
      <c r="F13" s="144">
        <v>0</v>
      </c>
    </row>
    <row r="14" spans="1:6" s="130" customFormat="1" ht="22.5" customHeight="1">
      <c r="A14" s="145"/>
      <c r="B14" s="148">
        <v>0</v>
      </c>
      <c r="C14" s="143" t="s">
        <v>36</v>
      </c>
      <c r="D14" s="142">
        <v>10600000</v>
      </c>
      <c r="E14" s="143"/>
      <c r="F14" s="149">
        <v>0</v>
      </c>
    </row>
    <row r="15" spans="1:6" s="130" customFormat="1" ht="22.5" customHeight="1">
      <c r="A15" s="145"/>
      <c r="B15" s="148">
        <v>0</v>
      </c>
      <c r="C15" s="143" t="s">
        <v>37</v>
      </c>
      <c r="D15" s="142">
        <v>9000000</v>
      </c>
      <c r="E15" s="143"/>
      <c r="F15" s="149">
        <v>0</v>
      </c>
    </row>
    <row r="16" spans="1:6" s="130" customFormat="1" ht="22.5" customHeight="1">
      <c r="A16" s="145"/>
      <c r="B16" s="148">
        <v>0</v>
      </c>
      <c r="C16" s="143" t="s">
        <v>38</v>
      </c>
      <c r="D16" s="142">
        <v>25100000</v>
      </c>
      <c r="E16" s="143"/>
      <c r="F16" s="149">
        <v>0</v>
      </c>
    </row>
    <row r="17" spans="1:6" s="130" customFormat="1" ht="22.5" customHeight="1">
      <c r="A17" s="145"/>
      <c r="B17" s="148">
        <v>0</v>
      </c>
      <c r="C17" s="143" t="s">
        <v>39</v>
      </c>
      <c r="D17" s="142">
        <v>0</v>
      </c>
      <c r="E17" s="143"/>
      <c r="F17" s="149">
        <v>0</v>
      </c>
    </row>
    <row r="18" spans="1:6" s="130" customFormat="1" ht="22.5" customHeight="1">
      <c r="A18" s="145"/>
      <c r="B18" s="148">
        <v>0</v>
      </c>
      <c r="C18" s="143" t="s">
        <v>40</v>
      </c>
      <c r="D18" s="142">
        <v>0</v>
      </c>
      <c r="E18" s="143"/>
      <c r="F18" s="149">
        <v>0</v>
      </c>
    </row>
    <row r="19" spans="1:6" s="130" customFormat="1" ht="22.5" customHeight="1">
      <c r="A19" s="145"/>
      <c r="B19" s="148">
        <v>0</v>
      </c>
      <c r="C19" s="143" t="s">
        <v>41</v>
      </c>
      <c r="D19" s="142">
        <v>0</v>
      </c>
      <c r="E19" s="143"/>
      <c r="F19" s="149">
        <v>0</v>
      </c>
    </row>
    <row r="20" spans="1:6" s="130" customFormat="1" ht="22.5" customHeight="1">
      <c r="A20" s="145"/>
      <c r="B20" s="148">
        <v>0</v>
      </c>
      <c r="C20" s="143" t="s">
        <v>42</v>
      </c>
      <c r="D20" s="142">
        <v>0</v>
      </c>
      <c r="E20" s="143"/>
      <c r="F20" s="149">
        <v>0</v>
      </c>
    </row>
    <row r="21" spans="1:6" s="130" customFormat="1" ht="22.5" customHeight="1">
      <c r="A21" s="145"/>
      <c r="B21" s="148">
        <v>0</v>
      </c>
      <c r="C21" s="143" t="s">
        <v>43</v>
      </c>
      <c r="D21" s="142">
        <v>0</v>
      </c>
      <c r="E21" s="143"/>
      <c r="F21" s="149">
        <v>0</v>
      </c>
    </row>
    <row r="22" spans="1:6" s="130" customFormat="1" ht="22.5" customHeight="1">
      <c r="A22" s="145"/>
      <c r="B22" s="148">
        <v>0</v>
      </c>
      <c r="C22" s="143" t="s">
        <v>44</v>
      </c>
      <c r="D22" s="142">
        <v>0</v>
      </c>
      <c r="E22" s="143"/>
      <c r="F22" s="149">
        <v>0</v>
      </c>
    </row>
    <row r="23" spans="1:6" s="130" customFormat="1" ht="22.5" customHeight="1">
      <c r="A23" s="145"/>
      <c r="B23" s="148">
        <v>0</v>
      </c>
      <c r="C23" s="143" t="s">
        <v>45</v>
      </c>
      <c r="D23" s="142">
        <v>3269638.08</v>
      </c>
      <c r="E23" s="143"/>
      <c r="F23" s="149">
        <v>0</v>
      </c>
    </row>
    <row r="24" spans="1:6" s="130" customFormat="1" ht="22.5" customHeight="1">
      <c r="A24" s="150"/>
      <c r="B24" s="151">
        <v>0</v>
      </c>
      <c r="C24" s="152" t="s">
        <v>46</v>
      </c>
      <c r="D24" s="153">
        <v>0</v>
      </c>
      <c r="E24" s="152"/>
      <c r="F24" s="154">
        <v>0</v>
      </c>
    </row>
    <row r="25" spans="1:6" s="130" customFormat="1" ht="22.5" customHeight="1">
      <c r="A25" s="155"/>
      <c r="B25" s="156">
        <v>0</v>
      </c>
      <c r="C25" s="157" t="s">
        <v>47</v>
      </c>
      <c r="D25" s="158">
        <v>0</v>
      </c>
      <c r="E25" s="155"/>
      <c r="F25" s="156">
        <v>0</v>
      </c>
    </row>
    <row r="26" spans="1:6" s="130" customFormat="1" ht="22.5" customHeight="1">
      <c r="A26" s="159"/>
      <c r="B26" s="160">
        <v>0</v>
      </c>
      <c r="C26" s="161" t="s">
        <v>48</v>
      </c>
      <c r="D26" s="162">
        <v>0</v>
      </c>
      <c r="E26" s="161"/>
      <c r="F26" s="163">
        <v>0</v>
      </c>
    </row>
    <row r="27" spans="1:6" s="130" customFormat="1" ht="22.5" customHeight="1">
      <c r="A27" s="145"/>
      <c r="B27" s="148">
        <v>0</v>
      </c>
      <c r="C27" s="143" t="s">
        <v>49</v>
      </c>
      <c r="D27" s="142">
        <v>0</v>
      </c>
      <c r="E27" s="143"/>
      <c r="F27" s="149">
        <v>0</v>
      </c>
    </row>
    <row r="28" spans="1:6" s="130" customFormat="1" ht="22.5" customHeight="1">
      <c r="A28" s="145"/>
      <c r="B28" s="148">
        <v>0</v>
      </c>
      <c r="C28" s="143" t="s">
        <v>50</v>
      </c>
      <c r="D28" s="142">
        <v>0</v>
      </c>
      <c r="E28" s="143"/>
      <c r="F28" s="149">
        <v>0</v>
      </c>
    </row>
    <row r="29" spans="1:6" s="130" customFormat="1" ht="22.5" customHeight="1">
      <c r="A29" s="145"/>
      <c r="B29" s="148">
        <v>0</v>
      </c>
      <c r="C29" s="143" t="s">
        <v>51</v>
      </c>
      <c r="D29" s="142">
        <v>0</v>
      </c>
      <c r="E29" s="143"/>
      <c r="F29" s="149">
        <v>0</v>
      </c>
    </row>
    <row r="30" spans="1:6" s="130" customFormat="1" ht="22.5" customHeight="1">
      <c r="A30" s="145"/>
      <c r="B30" s="148">
        <v>0</v>
      </c>
      <c r="C30" s="143" t="s">
        <v>52</v>
      </c>
      <c r="D30" s="142">
        <v>0</v>
      </c>
      <c r="E30" s="143"/>
      <c r="F30" s="149">
        <v>0</v>
      </c>
    </row>
    <row r="31" spans="1:6" s="130" customFormat="1" ht="22.5" customHeight="1">
      <c r="A31" s="145"/>
      <c r="B31" s="148">
        <v>0</v>
      </c>
      <c r="C31" s="143" t="s">
        <v>53</v>
      </c>
      <c r="D31" s="142">
        <v>0</v>
      </c>
      <c r="E31" s="143"/>
      <c r="F31" s="149">
        <v>0</v>
      </c>
    </row>
    <row r="32" spans="1:6" s="130" customFormat="1" ht="22.5" customHeight="1">
      <c r="A32" s="164" t="s">
        <v>54</v>
      </c>
      <c r="B32" s="142">
        <f>B5+B10+B11</f>
        <v>76978545.22999999</v>
      </c>
      <c r="C32" s="31" t="s">
        <v>55</v>
      </c>
      <c r="D32" s="142">
        <f>SUM(D5:D31)</f>
        <v>76978545.23</v>
      </c>
      <c r="E32" s="31" t="s">
        <v>55</v>
      </c>
      <c r="F32" s="144">
        <f>F5+F8+F11+F12+F13</f>
        <v>76978545.23</v>
      </c>
    </row>
    <row r="33" spans="1:6" s="130" customFormat="1" ht="22.5" customHeight="1">
      <c r="A33" s="145" t="s">
        <v>56</v>
      </c>
      <c r="B33" s="142">
        <v>0</v>
      </c>
      <c r="C33" s="143" t="s">
        <v>57</v>
      </c>
      <c r="D33" s="165">
        <f>B34-D32</f>
        <v>0</v>
      </c>
      <c r="E33" s="166"/>
      <c r="F33" s="167">
        <v>0</v>
      </c>
    </row>
    <row r="34" spans="1:6" s="130" customFormat="1" ht="22.5" customHeight="1">
      <c r="A34" s="145" t="s">
        <v>58</v>
      </c>
      <c r="B34" s="142">
        <f>B32+B33</f>
        <v>76978545.22999999</v>
      </c>
      <c r="C34" s="143" t="s">
        <v>59</v>
      </c>
      <c r="D34" s="165">
        <f>D32+D33</f>
        <v>76978545.23</v>
      </c>
      <c r="E34" s="166"/>
      <c r="F34" s="167">
        <v>0</v>
      </c>
    </row>
    <row r="35" spans="1:6" s="130" customFormat="1" ht="22.5" customHeight="1">
      <c r="A35" s="168" t="s">
        <v>60</v>
      </c>
      <c r="B35" s="169"/>
      <c r="C35" s="170"/>
      <c r="D35" s="171"/>
      <c r="E35" s="172"/>
      <c r="F35" s="173"/>
    </row>
  </sheetData>
  <sheetProtection formatCells="0" formatColumns="0" formatRows="0"/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3937007874015747" right="0.3937007874015747" top="0.4724409636550062" bottom="0.4724409636550062" header="0.3937007874015747" footer="0.2362204818275031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tabSelected="1" workbookViewId="0" topLeftCell="A1">
      <selection activeCell="B8" sqref="B8"/>
    </sheetView>
  </sheetViews>
  <sheetFormatPr defaultColWidth="8.00390625" defaultRowHeight="14.25" customHeight="1"/>
  <cols>
    <col min="1" max="1" width="10.125" style="130" customWidth="1"/>
    <col min="2" max="2" width="13.625" style="130" customWidth="1"/>
    <col min="3" max="3" width="14.00390625" style="130" customWidth="1"/>
    <col min="4" max="4" width="14.125" style="130" customWidth="1"/>
    <col min="5" max="5" width="10.75390625" style="130" customWidth="1"/>
    <col min="6" max="6" width="11.875" style="130" customWidth="1"/>
    <col min="7" max="7" width="10.875" style="130" customWidth="1"/>
    <col min="8" max="8" width="11.875" style="130" customWidth="1"/>
    <col min="9" max="9" width="10.00390625" style="130" customWidth="1"/>
    <col min="10" max="10" width="11.875" style="130" customWidth="1"/>
    <col min="11" max="11" width="11.75390625" style="130" customWidth="1"/>
    <col min="12" max="12" width="10.625" style="130" customWidth="1"/>
    <col min="13" max="16384" width="8.00390625" style="130" customWidth="1"/>
  </cols>
  <sheetData>
    <row r="1" spans="1:12" s="130" customFormat="1" ht="19.5" customHeight="1">
      <c r="A1" s="197" t="s">
        <v>61</v>
      </c>
      <c r="B1" s="198"/>
      <c r="C1" s="198"/>
      <c r="D1" s="198"/>
      <c r="E1" s="198"/>
      <c r="F1" s="198"/>
      <c r="G1" s="198"/>
      <c r="H1" s="198"/>
      <c r="I1" s="198"/>
      <c r="J1" s="198"/>
      <c r="K1" s="216"/>
      <c r="L1" s="198"/>
    </row>
    <row r="2" spans="1:12" s="130" customFormat="1" ht="19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s="130" customFormat="1" ht="22.5" customHeight="1">
      <c r="A3" s="200"/>
      <c r="B3" s="201"/>
      <c r="C3" s="202"/>
      <c r="D3" s="202"/>
      <c r="E3" s="202"/>
      <c r="F3" s="202"/>
      <c r="G3" s="202"/>
      <c r="H3" s="202"/>
      <c r="I3" s="202"/>
      <c r="J3" s="202"/>
      <c r="K3" s="217" t="s">
        <v>3</v>
      </c>
      <c r="L3" s="217" t="s">
        <v>62</v>
      </c>
    </row>
    <row r="4" spans="1:12" s="130" customFormat="1" ht="22.5" customHeight="1">
      <c r="A4" s="31" t="s">
        <v>63</v>
      </c>
      <c r="B4" s="14" t="s">
        <v>64</v>
      </c>
      <c r="C4" s="31" t="s">
        <v>65</v>
      </c>
      <c r="D4" s="85" t="s">
        <v>66</v>
      </c>
      <c r="E4" s="86"/>
      <c r="F4" s="86"/>
      <c r="G4" s="86"/>
      <c r="H4" s="86"/>
      <c r="I4" s="87"/>
      <c r="J4" s="87" t="s">
        <v>67</v>
      </c>
      <c r="K4" s="31" t="s">
        <v>68</v>
      </c>
      <c r="L4" s="55" t="s">
        <v>56</v>
      </c>
    </row>
    <row r="5" spans="1:12" s="130" customFormat="1" ht="46.5" customHeight="1">
      <c r="A5" s="31"/>
      <c r="B5" s="31"/>
      <c r="C5" s="31"/>
      <c r="D5" s="54" t="s">
        <v>69</v>
      </c>
      <c r="E5" s="203" t="s">
        <v>70</v>
      </c>
      <c r="F5" s="204"/>
      <c r="G5" s="205" t="s">
        <v>71</v>
      </c>
      <c r="H5" s="178" t="s">
        <v>72</v>
      </c>
      <c r="I5" s="178" t="s">
        <v>73</v>
      </c>
      <c r="J5" s="55"/>
      <c r="K5" s="31"/>
      <c r="L5" s="55"/>
    </row>
    <row r="6" spans="1:12" s="130" customFormat="1" ht="46.5" customHeight="1">
      <c r="A6" s="31"/>
      <c r="B6" s="31"/>
      <c r="C6" s="31"/>
      <c r="D6" s="206"/>
      <c r="E6" s="178" t="s">
        <v>74</v>
      </c>
      <c r="F6" s="178" t="s">
        <v>75</v>
      </c>
      <c r="G6" s="31"/>
      <c r="H6" s="178"/>
      <c r="I6" s="178"/>
      <c r="J6" s="55"/>
      <c r="K6" s="31"/>
      <c r="L6" s="55"/>
    </row>
    <row r="7" spans="1:12" s="130" customFormat="1" ht="31.5" customHeight="1">
      <c r="A7" s="14">
        <v>617001</v>
      </c>
      <c r="B7" s="207" t="s">
        <v>2</v>
      </c>
      <c r="C7" s="208">
        <v>76978545.23</v>
      </c>
      <c r="D7" s="208">
        <v>50851435.58</v>
      </c>
      <c r="E7" s="208">
        <v>8780000</v>
      </c>
      <c r="F7" s="209">
        <v>2550000</v>
      </c>
      <c r="G7" s="208">
        <v>1944635.58</v>
      </c>
      <c r="H7" s="208">
        <v>37576800</v>
      </c>
      <c r="I7" s="208">
        <v>0</v>
      </c>
      <c r="J7" s="208">
        <v>0</v>
      </c>
      <c r="K7" s="208">
        <v>26127109.65</v>
      </c>
      <c r="L7" s="208">
        <v>0</v>
      </c>
    </row>
    <row r="8" spans="1:12" s="130" customFormat="1" ht="31.5" customHeight="1">
      <c r="A8" s="210">
        <v>0</v>
      </c>
      <c r="B8" s="207"/>
      <c r="C8" s="208">
        <f aca="true" t="shared" si="0" ref="C8:C14">D8+J8+K8+L8</f>
        <v>0</v>
      </c>
      <c r="D8" s="208">
        <f aca="true" t="shared" si="1" ref="D8:D14">SUM(E8:I8)</f>
        <v>0</v>
      </c>
      <c r="E8" s="211">
        <v>0</v>
      </c>
      <c r="F8" s="212">
        <v>0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</row>
    <row r="9" spans="1:12" s="130" customFormat="1" ht="31.5" customHeight="1">
      <c r="A9" s="210">
        <v>0</v>
      </c>
      <c r="B9" s="207"/>
      <c r="C9" s="208">
        <f t="shared" si="0"/>
        <v>0</v>
      </c>
      <c r="D9" s="208">
        <f t="shared" si="1"/>
        <v>0</v>
      </c>
      <c r="E9" s="211">
        <v>0</v>
      </c>
      <c r="F9" s="212">
        <v>0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11">
        <v>0</v>
      </c>
    </row>
    <row r="10" spans="1:12" s="130" customFormat="1" ht="31.5" customHeight="1">
      <c r="A10" s="210">
        <v>0</v>
      </c>
      <c r="B10" s="207"/>
      <c r="C10" s="213">
        <f t="shared" si="0"/>
        <v>0</v>
      </c>
      <c r="D10" s="213">
        <f t="shared" si="1"/>
        <v>0</v>
      </c>
      <c r="E10" s="214">
        <v>0</v>
      </c>
      <c r="F10" s="215">
        <v>0</v>
      </c>
      <c r="G10" s="214">
        <v>0</v>
      </c>
      <c r="H10" s="214">
        <v>0</v>
      </c>
      <c r="I10" s="214">
        <v>0</v>
      </c>
      <c r="J10" s="214">
        <v>0</v>
      </c>
      <c r="K10" s="214">
        <v>0</v>
      </c>
      <c r="L10" s="214">
        <v>0</v>
      </c>
    </row>
    <row r="11" spans="1:12" s="130" customFormat="1" ht="31.5" customHeight="1">
      <c r="A11" s="210">
        <v>0</v>
      </c>
      <c r="B11" s="207"/>
      <c r="C11" s="213">
        <f t="shared" si="0"/>
        <v>0</v>
      </c>
      <c r="D11" s="213">
        <f t="shared" si="1"/>
        <v>0</v>
      </c>
      <c r="E11" s="214">
        <v>0</v>
      </c>
      <c r="F11" s="215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</row>
    <row r="12" spans="1:12" s="130" customFormat="1" ht="31.5" customHeight="1">
      <c r="A12" s="210">
        <v>0</v>
      </c>
      <c r="B12" s="207"/>
      <c r="C12" s="213">
        <f t="shared" si="0"/>
        <v>0</v>
      </c>
      <c r="D12" s="213">
        <f t="shared" si="1"/>
        <v>0</v>
      </c>
      <c r="E12" s="214">
        <v>0</v>
      </c>
      <c r="F12" s="215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</row>
    <row r="13" spans="1:12" s="130" customFormat="1" ht="31.5" customHeight="1">
      <c r="A13" s="210">
        <v>0</v>
      </c>
      <c r="B13" s="207"/>
      <c r="C13" s="213">
        <f t="shared" si="0"/>
        <v>0</v>
      </c>
      <c r="D13" s="213">
        <f t="shared" si="1"/>
        <v>0</v>
      </c>
      <c r="E13" s="214">
        <v>0</v>
      </c>
      <c r="F13" s="215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</row>
    <row r="14" spans="1:12" s="130" customFormat="1" ht="31.5" customHeight="1">
      <c r="A14" s="210">
        <v>0</v>
      </c>
      <c r="B14" s="207"/>
      <c r="C14" s="213">
        <f t="shared" si="0"/>
        <v>0</v>
      </c>
      <c r="D14" s="213">
        <f t="shared" si="1"/>
        <v>0</v>
      </c>
      <c r="E14" s="214">
        <v>0</v>
      </c>
      <c r="F14" s="215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</row>
  </sheetData>
  <sheetProtection formatCells="0" formatColumns="0" formatRows="0"/>
  <mergeCells count="13">
    <mergeCell ref="D4:I4"/>
    <mergeCell ref="E5:F5"/>
    <mergeCell ref="A4:A6"/>
    <mergeCell ref="B4:B6"/>
    <mergeCell ref="C4:C6"/>
    <mergeCell ref="D5:D6"/>
    <mergeCell ref="G5:G6"/>
    <mergeCell ref="H5:H6"/>
    <mergeCell ref="I5:I6"/>
    <mergeCell ref="J4:J6"/>
    <mergeCell ref="K4:K6"/>
    <mergeCell ref="L4:L6"/>
    <mergeCell ref="A1:L2"/>
  </mergeCells>
  <printOptions/>
  <pageMargins left="1.2597222222222222" right="0.7499999887361302" top="0.9999999849815068" bottom="0.9999999849815068" header="0.4999999924907534" footer="0.4999999924907534"/>
  <pageSetup fitToHeight="1" fitToWidth="1" horizontalDpi="600" verticalDpi="600" orientation="landscape" paperSize="9" scale="84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workbookViewId="0" topLeftCell="A1">
      <selection activeCell="A1" sqref="A1:IV65536"/>
    </sheetView>
  </sheetViews>
  <sheetFormatPr defaultColWidth="8.00390625" defaultRowHeight="14.25" customHeight="1"/>
  <cols>
    <col min="1" max="1" width="7.125" style="130" customWidth="1"/>
    <col min="2" max="2" width="12.75390625" style="130" customWidth="1"/>
    <col min="3" max="4" width="12.375" style="130" customWidth="1"/>
    <col min="5" max="5" width="11.125" style="130" customWidth="1"/>
    <col min="6" max="6" width="9.75390625" style="130" customWidth="1"/>
    <col min="7" max="7" width="12.875" style="130" customWidth="1"/>
    <col min="8" max="8" width="10.25390625" style="130" customWidth="1"/>
    <col min="9" max="9" width="10.75390625" style="130" customWidth="1"/>
    <col min="10" max="12" width="11.875" style="130" customWidth="1"/>
    <col min="13" max="16384" width="8.00390625" style="130" customWidth="1"/>
  </cols>
  <sheetData>
    <row r="1" spans="1:12" s="130" customFormat="1" ht="42.75" customHeight="1">
      <c r="A1" s="174"/>
      <c r="B1" s="4" t="s">
        <v>76</v>
      </c>
      <c r="C1" s="4"/>
      <c r="D1" s="4"/>
      <c r="E1" s="4"/>
      <c r="F1" s="4"/>
      <c r="G1" s="4"/>
      <c r="H1" s="4"/>
      <c r="I1" s="4"/>
      <c r="J1" s="4"/>
      <c r="K1" s="4"/>
      <c r="L1" s="90"/>
    </row>
    <row r="2" spans="1:12" s="130" customFormat="1" ht="19.5" customHeight="1">
      <c r="A2" s="175" t="s">
        <v>1</v>
      </c>
      <c r="B2" s="176" t="s">
        <v>2</v>
      </c>
      <c r="C2" s="176"/>
      <c r="D2" s="176"/>
      <c r="E2" s="176"/>
      <c r="F2" s="176"/>
      <c r="G2" s="176"/>
      <c r="H2" s="176"/>
      <c r="I2" s="176"/>
      <c r="J2" s="82" t="s">
        <v>3</v>
      </c>
      <c r="K2" s="82"/>
      <c r="L2" s="82" t="s">
        <v>77</v>
      </c>
    </row>
    <row r="3" spans="1:12" s="130" customFormat="1" ht="18" customHeight="1">
      <c r="A3" s="43" t="s">
        <v>78</v>
      </c>
      <c r="B3" s="99" t="s">
        <v>79</v>
      </c>
      <c r="C3" s="45" t="s">
        <v>65</v>
      </c>
      <c r="D3" s="177" t="s">
        <v>80</v>
      </c>
      <c r="E3" s="177"/>
      <c r="F3" s="177"/>
      <c r="G3" s="177"/>
      <c r="H3" s="177"/>
      <c r="I3" s="177"/>
      <c r="J3" s="193" t="s">
        <v>67</v>
      </c>
      <c r="K3" s="137" t="s">
        <v>81</v>
      </c>
      <c r="L3" s="138" t="s">
        <v>56</v>
      </c>
    </row>
    <row r="4" spans="1:12" s="130" customFormat="1" ht="18" customHeight="1">
      <c r="A4" s="52"/>
      <c r="B4" s="100"/>
      <c r="C4" s="53"/>
      <c r="D4" s="178" t="s">
        <v>69</v>
      </c>
      <c r="E4" s="179" t="s">
        <v>82</v>
      </c>
      <c r="F4" s="180"/>
      <c r="G4" s="181" t="s">
        <v>17</v>
      </c>
      <c r="H4" s="178" t="s">
        <v>72</v>
      </c>
      <c r="I4" s="178" t="s">
        <v>73</v>
      </c>
      <c r="J4" s="55"/>
      <c r="K4" s="55"/>
      <c r="L4" s="140"/>
    </row>
    <row r="5" spans="1:12" s="130" customFormat="1" ht="18" customHeight="1">
      <c r="A5" s="52"/>
      <c r="B5" s="100"/>
      <c r="C5" s="53"/>
      <c r="D5" s="178"/>
      <c r="E5" s="178" t="s">
        <v>74</v>
      </c>
      <c r="F5" s="178" t="s">
        <v>75</v>
      </c>
      <c r="G5" s="182"/>
      <c r="H5" s="178"/>
      <c r="I5" s="178"/>
      <c r="J5" s="55"/>
      <c r="K5" s="55"/>
      <c r="L5" s="140"/>
    </row>
    <row r="6" spans="1:12" s="130" customFormat="1" ht="22.5" customHeight="1">
      <c r="A6" s="56">
        <v>201</v>
      </c>
      <c r="B6" s="143" t="s">
        <v>12</v>
      </c>
      <c r="C6" s="183">
        <v>17609640</v>
      </c>
      <c r="D6" s="183">
        <f aca="true" t="shared" si="0" ref="D6:D32">SUM(E6:I6)</f>
        <v>17520840</v>
      </c>
      <c r="E6" s="184">
        <v>7788300</v>
      </c>
      <c r="F6" s="184">
        <v>787904.42</v>
      </c>
      <c r="G6" s="184">
        <v>1944635.58</v>
      </c>
      <c r="H6" s="184">
        <v>7000000</v>
      </c>
      <c r="I6" s="184">
        <v>0</v>
      </c>
      <c r="J6" s="184">
        <v>0</v>
      </c>
      <c r="K6" s="184">
        <v>88800</v>
      </c>
      <c r="L6" s="194">
        <v>0</v>
      </c>
    </row>
    <row r="7" spans="1:12" s="130" customFormat="1" ht="22.5" customHeight="1">
      <c r="A7" s="56">
        <v>202</v>
      </c>
      <c r="B7" s="143" t="s">
        <v>15</v>
      </c>
      <c r="C7" s="183">
        <v>0</v>
      </c>
      <c r="D7" s="183">
        <f t="shared" si="0"/>
        <v>0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  <c r="J7" s="184">
        <v>0</v>
      </c>
      <c r="K7" s="184">
        <v>0</v>
      </c>
      <c r="L7" s="194">
        <v>0</v>
      </c>
    </row>
    <row r="8" spans="1:12" s="130" customFormat="1" ht="22.5" customHeight="1">
      <c r="A8" s="56">
        <v>203</v>
      </c>
      <c r="B8" s="143" t="s">
        <v>18</v>
      </c>
      <c r="C8" s="183">
        <v>0</v>
      </c>
      <c r="D8" s="183">
        <f t="shared" si="0"/>
        <v>0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184">
        <v>0</v>
      </c>
      <c r="K8" s="184">
        <v>0</v>
      </c>
      <c r="L8" s="194">
        <v>0</v>
      </c>
    </row>
    <row r="9" spans="1:12" s="130" customFormat="1" ht="22.5" customHeight="1">
      <c r="A9" s="56">
        <v>204</v>
      </c>
      <c r="B9" s="143" t="s">
        <v>21</v>
      </c>
      <c r="C9" s="183">
        <v>0</v>
      </c>
      <c r="D9" s="183">
        <f t="shared" si="0"/>
        <v>0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94">
        <v>0</v>
      </c>
    </row>
    <row r="10" spans="1:12" s="130" customFormat="1" ht="22.5" customHeight="1">
      <c r="A10" s="56">
        <v>205</v>
      </c>
      <c r="B10" s="143" t="s">
        <v>24</v>
      </c>
      <c r="C10" s="183">
        <v>4800000</v>
      </c>
      <c r="D10" s="183">
        <f t="shared" si="0"/>
        <v>3000000</v>
      </c>
      <c r="E10" s="184">
        <v>0</v>
      </c>
      <c r="F10" s="184">
        <v>0</v>
      </c>
      <c r="G10" s="184">
        <v>0</v>
      </c>
      <c r="H10" s="184">
        <v>3000000</v>
      </c>
      <c r="I10" s="184">
        <v>0</v>
      </c>
      <c r="J10" s="184">
        <v>0</v>
      </c>
      <c r="K10" s="184">
        <v>1800000</v>
      </c>
      <c r="L10" s="194">
        <v>0</v>
      </c>
    </row>
    <row r="11" spans="1:12" s="130" customFormat="1" ht="22.5" customHeight="1">
      <c r="A11" s="56">
        <v>206</v>
      </c>
      <c r="B11" s="143" t="s">
        <v>27</v>
      </c>
      <c r="C11" s="183">
        <v>0</v>
      </c>
      <c r="D11" s="183">
        <f t="shared" si="0"/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94">
        <v>0</v>
      </c>
    </row>
    <row r="12" spans="1:12" s="130" customFormat="1" ht="22.5" customHeight="1">
      <c r="A12" s="56">
        <v>207</v>
      </c>
      <c r="B12" s="143" t="s">
        <v>30</v>
      </c>
      <c r="C12" s="183">
        <v>1500000</v>
      </c>
      <c r="D12" s="183">
        <f t="shared" si="0"/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184">
        <v>1500000</v>
      </c>
      <c r="L12" s="194">
        <v>0</v>
      </c>
    </row>
    <row r="13" spans="1:12" s="130" customFormat="1" ht="22.5" customHeight="1">
      <c r="A13" s="56">
        <v>208</v>
      </c>
      <c r="B13" s="143" t="s">
        <v>32</v>
      </c>
      <c r="C13" s="183">
        <v>3579859.47</v>
      </c>
      <c r="D13" s="183">
        <f t="shared" si="0"/>
        <v>2188195.58</v>
      </c>
      <c r="E13" s="184">
        <v>426100</v>
      </c>
      <c r="F13" s="184">
        <v>1762095.58</v>
      </c>
      <c r="G13" s="184">
        <v>0</v>
      </c>
      <c r="H13" s="184">
        <v>0</v>
      </c>
      <c r="I13" s="184">
        <v>0</v>
      </c>
      <c r="J13" s="184">
        <v>0</v>
      </c>
      <c r="K13" s="184">
        <v>1391663.89</v>
      </c>
      <c r="L13" s="194">
        <v>0</v>
      </c>
    </row>
    <row r="14" spans="1:12" s="130" customFormat="1" ht="22.5" customHeight="1">
      <c r="A14" s="56">
        <v>210</v>
      </c>
      <c r="B14" s="143" t="s">
        <v>34</v>
      </c>
      <c r="C14" s="183">
        <v>1519407.68</v>
      </c>
      <c r="D14" s="183">
        <f t="shared" si="0"/>
        <v>1282800</v>
      </c>
      <c r="E14" s="184">
        <v>282800</v>
      </c>
      <c r="F14" s="184">
        <v>0</v>
      </c>
      <c r="G14" s="184">
        <v>0</v>
      </c>
      <c r="H14" s="184">
        <v>1000000</v>
      </c>
      <c r="I14" s="184">
        <v>0</v>
      </c>
      <c r="J14" s="184">
        <v>0</v>
      </c>
      <c r="K14" s="184">
        <v>236607.68</v>
      </c>
      <c r="L14" s="194">
        <v>0</v>
      </c>
    </row>
    <row r="15" spans="1:12" s="130" customFormat="1" ht="22.5" customHeight="1">
      <c r="A15" s="56">
        <v>211</v>
      </c>
      <c r="B15" s="143" t="s">
        <v>36</v>
      </c>
      <c r="C15" s="183">
        <v>10600000</v>
      </c>
      <c r="D15" s="183">
        <f t="shared" si="0"/>
        <v>7600000</v>
      </c>
      <c r="E15" s="184">
        <v>0</v>
      </c>
      <c r="F15" s="184">
        <v>0</v>
      </c>
      <c r="G15" s="184">
        <v>0</v>
      </c>
      <c r="H15" s="184">
        <v>7600000</v>
      </c>
      <c r="I15" s="184">
        <v>0</v>
      </c>
      <c r="J15" s="184">
        <v>0</v>
      </c>
      <c r="K15" s="184">
        <v>3000000</v>
      </c>
      <c r="L15" s="194">
        <v>0</v>
      </c>
    </row>
    <row r="16" spans="1:12" s="130" customFormat="1" ht="22.5" customHeight="1">
      <c r="A16" s="56">
        <v>212</v>
      </c>
      <c r="B16" s="143" t="s">
        <v>37</v>
      </c>
      <c r="C16" s="183">
        <v>9000000</v>
      </c>
      <c r="D16" s="183">
        <f t="shared" si="0"/>
        <v>8000000</v>
      </c>
      <c r="E16" s="184">
        <v>0</v>
      </c>
      <c r="F16" s="184">
        <v>0</v>
      </c>
      <c r="G16" s="184">
        <v>0</v>
      </c>
      <c r="H16" s="184">
        <v>8000000</v>
      </c>
      <c r="I16" s="184">
        <v>0</v>
      </c>
      <c r="J16" s="184">
        <v>0</v>
      </c>
      <c r="K16" s="184">
        <v>1000000</v>
      </c>
      <c r="L16" s="194">
        <v>0</v>
      </c>
    </row>
    <row r="17" spans="1:12" s="130" customFormat="1" ht="22.5" customHeight="1">
      <c r="A17" s="56">
        <v>213</v>
      </c>
      <c r="B17" s="143" t="s">
        <v>38</v>
      </c>
      <c r="C17" s="183">
        <v>25100000</v>
      </c>
      <c r="D17" s="183">
        <f t="shared" si="0"/>
        <v>9976800</v>
      </c>
      <c r="E17" s="184">
        <v>0</v>
      </c>
      <c r="F17" s="184">
        <v>0</v>
      </c>
      <c r="G17" s="184">
        <v>0</v>
      </c>
      <c r="H17" s="184">
        <v>9976800</v>
      </c>
      <c r="I17" s="184">
        <v>0</v>
      </c>
      <c r="J17" s="184">
        <v>0</v>
      </c>
      <c r="K17" s="184">
        <v>15123200</v>
      </c>
      <c r="L17" s="194">
        <v>0</v>
      </c>
    </row>
    <row r="18" spans="1:12" s="130" customFormat="1" ht="22.5" customHeight="1">
      <c r="A18" s="56">
        <v>214</v>
      </c>
      <c r="B18" s="143" t="s">
        <v>39</v>
      </c>
      <c r="C18" s="183">
        <f>D18+J18+K18+L18</f>
        <v>0</v>
      </c>
      <c r="D18" s="183">
        <f t="shared" si="0"/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94">
        <v>0</v>
      </c>
    </row>
    <row r="19" spans="1:12" s="130" customFormat="1" ht="22.5" customHeight="1">
      <c r="A19" s="56">
        <v>215</v>
      </c>
      <c r="B19" s="143" t="s">
        <v>40</v>
      </c>
      <c r="C19" s="183">
        <v>0</v>
      </c>
      <c r="D19" s="183">
        <f t="shared" si="0"/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94">
        <v>0</v>
      </c>
    </row>
    <row r="20" spans="1:12" s="130" customFormat="1" ht="22.5" customHeight="1">
      <c r="A20" s="56">
        <v>216</v>
      </c>
      <c r="B20" s="143" t="s">
        <v>41</v>
      </c>
      <c r="C20" s="183">
        <v>0</v>
      </c>
      <c r="D20" s="183">
        <f t="shared" si="0"/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94">
        <v>0</v>
      </c>
    </row>
    <row r="21" spans="1:12" s="130" customFormat="1" ht="22.5" customHeight="1">
      <c r="A21" s="56">
        <v>217</v>
      </c>
      <c r="B21" s="143" t="s">
        <v>42</v>
      </c>
      <c r="C21" s="183">
        <v>0</v>
      </c>
      <c r="D21" s="183">
        <f t="shared" si="0"/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94">
        <v>0</v>
      </c>
    </row>
    <row r="22" spans="1:12" s="130" customFormat="1" ht="22.5" customHeight="1">
      <c r="A22" s="56">
        <v>219</v>
      </c>
      <c r="B22" s="143" t="s">
        <v>43</v>
      </c>
      <c r="C22" s="183">
        <f>D22+J22+K22+L22</f>
        <v>0</v>
      </c>
      <c r="D22" s="183">
        <f t="shared" si="0"/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94">
        <v>0</v>
      </c>
    </row>
    <row r="23" spans="1:12" s="130" customFormat="1" ht="22.5" customHeight="1">
      <c r="A23" s="56">
        <v>220</v>
      </c>
      <c r="B23" s="143" t="s">
        <v>44</v>
      </c>
      <c r="C23" s="183">
        <v>0</v>
      </c>
      <c r="D23" s="183">
        <f t="shared" si="0"/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94">
        <v>0</v>
      </c>
    </row>
    <row r="24" spans="1:12" s="130" customFormat="1" ht="22.5" customHeight="1">
      <c r="A24" s="56">
        <v>221</v>
      </c>
      <c r="B24" s="143" t="s">
        <v>45</v>
      </c>
      <c r="C24" s="183">
        <v>3269638.08</v>
      </c>
      <c r="D24" s="183">
        <f t="shared" si="0"/>
        <v>1282800</v>
      </c>
      <c r="E24" s="184">
        <v>282800</v>
      </c>
      <c r="F24" s="184">
        <v>0</v>
      </c>
      <c r="G24" s="184">
        <v>0</v>
      </c>
      <c r="H24" s="184">
        <v>1000000</v>
      </c>
      <c r="I24" s="184">
        <v>0</v>
      </c>
      <c r="J24" s="184">
        <v>0</v>
      </c>
      <c r="K24" s="184">
        <v>1986838.08</v>
      </c>
      <c r="L24" s="194">
        <v>0</v>
      </c>
    </row>
    <row r="25" spans="1:12" s="130" customFormat="1" ht="22.5" customHeight="1">
      <c r="A25" s="70">
        <v>222</v>
      </c>
      <c r="B25" s="152" t="s">
        <v>46</v>
      </c>
      <c r="C25" s="185">
        <v>0</v>
      </c>
      <c r="D25" s="185">
        <f t="shared" si="0"/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95">
        <v>0</v>
      </c>
    </row>
    <row r="26" spans="1:12" s="130" customFormat="1" ht="22.5" customHeight="1">
      <c r="A26" s="71">
        <v>224</v>
      </c>
      <c r="B26" s="157" t="s">
        <v>47</v>
      </c>
      <c r="C26" s="187">
        <v>0</v>
      </c>
      <c r="D26" s="188">
        <f t="shared" si="0"/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</row>
    <row r="27" spans="1:12" s="130" customFormat="1" ht="22.5" customHeight="1">
      <c r="A27" s="67">
        <v>227</v>
      </c>
      <c r="B27" s="161" t="s">
        <v>48</v>
      </c>
      <c r="C27" s="190">
        <f aca="true" t="shared" si="1" ref="C27:C29">D27+J27+K27+L27</f>
        <v>0</v>
      </c>
      <c r="D27" s="190">
        <f t="shared" si="0"/>
        <v>0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6">
        <v>0</v>
      </c>
    </row>
    <row r="28" spans="1:12" s="130" customFormat="1" ht="22.5" customHeight="1">
      <c r="A28" s="56">
        <v>229</v>
      </c>
      <c r="B28" s="143" t="s">
        <v>49</v>
      </c>
      <c r="C28" s="183">
        <f t="shared" si="1"/>
        <v>0</v>
      </c>
      <c r="D28" s="183">
        <f t="shared" si="0"/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94">
        <v>0</v>
      </c>
    </row>
    <row r="29" spans="1:12" s="130" customFormat="1" ht="22.5" customHeight="1">
      <c r="A29" s="56">
        <v>230</v>
      </c>
      <c r="B29" s="143" t="s">
        <v>50</v>
      </c>
      <c r="C29" s="183">
        <f t="shared" si="1"/>
        <v>0</v>
      </c>
      <c r="D29" s="183">
        <f t="shared" si="0"/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94">
        <v>0</v>
      </c>
    </row>
    <row r="30" spans="1:12" s="130" customFormat="1" ht="22.5" customHeight="1">
      <c r="A30" s="56">
        <v>231</v>
      </c>
      <c r="B30" s="143" t="s">
        <v>51</v>
      </c>
      <c r="C30" s="183">
        <v>0</v>
      </c>
      <c r="D30" s="183">
        <f t="shared" si="0"/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94">
        <v>0</v>
      </c>
    </row>
    <row r="31" spans="1:12" s="130" customFormat="1" ht="22.5" customHeight="1">
      <c r="A31" s="56">
        <v>232</v>
      </c>
      <c r="B31" s="143" t="s">
        <v>52</v>
      </c>
      <c r="C31" s="183">
        <v>0</v>
      </c>
      <c r="D31" s="183">
        <f t="shared" si="0"/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94">
        <v>0</v>
      </c>
    </row>
    <row r="32" spans="1:12" s="130" customFormat="1" ht="21.75" customHeight="1">
      <c r="A32" s="56">
        <v>233</v>
      </c>
      <c r="B32" s="143" t="s">
        <v>53</v>
      </c>
      <c r="C32" s="183">
        <f>D32+J32+K32+L32</f>
        <v>0</v>
      </c>
      <c r="D32" s="183">
        <f t="shared" si="0"/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94">
        <v>0</v>
      </c>
    </row>
    <row r="33" spans="1:12" s="130" customFormat="1" ht="22.5" customHeight="1">
      <c r="A33" s="192"/>
      <c r="B33" s="36" t="s">
        <v>83</v>
      </c>
      <c r="C33" s="183">
        <f aca="true" t="shared" si="2" ref="C33:L33">SUM(C6:C32)</f>
        <v>76978545.23</v>
      </c>
      <c r="D33" s="183">
        <f t="shared" si="2"/>
        <v>50851435.58</v>
      </c>
      <c r="E33" s="183">
        <f t="shared" si="2"/>
        <v>8780000</v>
      </c>
      <c r="F33" s="183">
        <f t="shared" si="2"/>
        <v>2550000</v>
      </c>
      <c r="G33" s="183">
        <f t="shared" si="2"/>
        <v>1944635.58</v>
      </c>
      <c r="H33" s="183">
        <f t="shared" si="2"/>
        <v>37576800</v>
      </c>
      <c r="I33" s="183">
        <f t="shared" si="2"/>
        <v>0</v>
      </c>
      <c r="J33" s="183">
        <f t="shared" si="2"/>
        <v>0</v>
      </c>
      <c r="K33" s="183">
        <f t="shared" si="2"/>
        <v>26127109.65</v>
      </c>
      <c r="L33" s="183">
        <f t="shared" si="2"/>
        <v>0</v>
      </c>
    </row>
  </sheetData>
  <sheetProtection formatCells="0" formatColumns="0" formatRows="0"/>
  <mergeCells count="13">
    <mergeCell ref="B1:I1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 horizontalCentered="1"/>
  <pageMargins left="0.3937007874015747" right="0.3937007874015747" top="0.7874015748031494" bottom="0.4724409636550062" header="0.3937007874015747" footer="0.2362204818275031"/>
  <pageSetup horizontalDpi="300" verticalDpi="3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A1" sqref="A1:IV65536"/>
    </sheetView>
  </sheetViews>
  <sheetFormatPr defaultColWidth="8.00390625" defaultRowHeight="14.25" customHeight="1"/>
  <cols>
    <col min="1" max="1" width="24.75390625" style="130" customWidth="1"/>
    <col min="2" max="2" width="15.75390625" style="130" customWidth="1"/>
    <col min="3" max="3" width="25.625" style="130" customWidth="1"/>
    <col min="4" max="4" width="17.25390625" style="130" customWidth="1"/>
    <col min="5" max="5" width="30.625" style="130" customWidth="1"/>
    <col min="6" max="6" width="18.125" style="130" customWidth="1"/>
    <col min="7" max="16384" width="8.00390625" style="130" customWidth="1"/>
  </cols>
  <sheetData>
    <row r="1" spans="1:6" s="130" customFormat="1" ht="31.5" customHeight="1">
      <c r="A1" s="131" t="s">
        <v>0</v>
      </c>
      <c r="B1" s="131"/>
      <c r="C1" s="131"/>
      <c r="D1" s="131"/>
      <c r="E1" s="131"/>
      <c r="F1" s="131"/>
    </row>
    <row r="2" spans="1:6" s="130" customFormat="1" ht="21" customHeight="1">
      <c r="A2" s="132" t="s">
        <v>1</v>
      </c>
      <c r="B2" s="133" t="s">
        <v>2</v>
      </c>
      <c r="C2" s="134"/>
      <c r="D2" s="135"/>
      <c r="E2" s="110" t="s">
        <v>3</v>
      </c>
      <c r="F2" s="82" t="s">
        <v>4</v>
      </c>
    </row>
    <row r="3" spans="1:6" s="130" customFormat="1" ht="22.5" customHeight="1">
      <c r="A3" s="136" t="s">
        <v>5</v>
      </c>
      <c r="B3" s="137"/>
      <c r="C3" s="137" t="s">
        <v>6</v>
      </c>
      <c r="D3" s="137"/>
      <c r="E3" s="137" t="s">
        <v>6</v>
      </c>
      <c r="F3" s="138"/>
    </row>
    <row r="4" spans="1:6" s="130" customFormat="1" ht="22.5" customHeight="1">
      <c r="A4" s="139" t="s">
        <v>7</v>
      </c>
      <c r="B4" s="55" t="s">
        <v>8</v>
      </c>
      <c r="C4" s="55" t="s">
        <v>9</v>
      </c>
      <c r="D4" s="55" t="s">
        <v>8</v>
      </c>
      <c r="E4" s="55" t="s">
        <v>10</v>
      </c>
      <c r="F4" s="140" t="s">
        <v>8</v>
      </c>
    </row>
    <row r="5" spans="1:6" s="130" customFormat="1" ht="22.5" customHeight="1">
      <c r="A5" s="141" t="s">
        <v>11</v>
      </c>
      <c r="B5" s="142">
        <f>SUM(B6:B9)</f>
        <v>50851435.58</v>
      </c>
      <c r="C5" s="143" t="s">
        <v>12</v>
      </c>
      <c r="D5" s="142">
        <v>17609640</v>
      </c>
      <c r="E5" s="143" t="s">
        <v>13</v>
      </c>
      <c r="F5" s="144">
        <v>8548545.23</v>
      </c>
    </row>
    <row r="6" spans="1:6" s="130" customFormat="1" ht="22.5" customHeight="1">
      <c r="A6" s="145" t="s">
        <v>14</v>
      </c>
      <c r="B6" s="142">
        <v>11330000</v>
      </c>
      <c r="C6" s="143" t="s">
        <v>15</v>
      </c>
      <c r="D6" s="142">
        <v>0</v>
      </c>
      <c r="E6" s="143" t="s">
        <v>16</v>
      </c>
      <c r="F6" s="144">
        <v>6399629.23</v>
      </c>
    </row>
    <row r="7" spans="1:6" s="130" customFormat="1" ht="22.5" customHeight="1">
      <c r="A7" s="146" t="s">
        <v>17</v>
      </c>
      <c r="B7" s="142">
        <v>1944635.58</v>
      </c>
      <c r="C7" s="143" t="s">
        <v>18</v>
      </c>
      <c r="D7" s="142">
        <v>0</v>
      </c>
      <c r="E7" s="143" t="s">
        <v>19</v>
      </c>
      <c r="F7" s="144">
        <v>2148916</v>
      </c>
    </row>
    <row r="8" spans="1:6" s="130" customFormat="1" ht="22.5" customHeight="1">
      <c r="A8" s="145" t="s">
        <v>20</v>
      </c>
      <c r="B8" s="142">
        <v>37576800</v>
      </c>
      <c r="C8" s="143" t="s">
        <v>21</v>
      </c>
      <c r="D8" s="142">
        <v>0</v>
      </c>
      <c r="E8" s="143" t="s">
        <v>22</v>
      </c>
      <c r="F8" s="144">
        <v>68430000</v>
      </c>
    </row>
    <row r="9" spans="1:6" s="130" customFormat="1" ht="22.5" customHeight="1">
      <c r="A9" s="145" t="s">
        <v>23</v>
      </c>
      <c r="B9" s="142">
        <v>0</v>
      </c>
      <c r="C9" s="143" t="s">
        <v>24</v>
      </c>
      <c r="D9" s="142">
        <v>4800000</v>
      </c>
      <c r="E9" s="143" t="s">
        <v>25</v>
      </c>
      <c r="F9" s="144">
        <v>0</v>
      </c>
    </row>
    <row r="10" spans="1:6" s="130" customFormat="1" ht="22.5" customHeight="1">
      <c r="A10" s="145" t="s">
        <v>26</v>
      </c>
      <c r="B10" s="142">
        <v>0</v>
      </c>
      <c r="C10" s="143" t="s">
        <v>27</v>
      </c>
      <c r="D10" s="142">
        <v>0</v>
      </c>
      <c r="E10" s="143" t="s">
        <v>28</v>
      </c>
      <c r="F10" s="144">
        <v>68430000</v>
      </c>
    </row>
    <row r="11" spans="1:6" s="130" customFormat="1" ht="22.5" customHeight="1">
      <c r="A11" s="145" t="s">
        <v>29</v>
      </c>
      <c r="B11" s="142">
        <v>26127109.65</v>
      </c>
      <c r="C11" s="143" t="s">
        <v>30</v>
      </c>
      <c r="D11" s="142">
        <v>1500000</v>
      </c>
      <c r="E11" s="143" t="s">
        <v>31</v>
      </c>
      <c r="F11" s="144">
        <v>0</v>
      </c>
    </row>
    <row r="12" spans="1:6" s="130" customFormat="1" ht="22.5" customHeight="1">
      <c r="A12" s="145"/>
      <c r="B12" s="147">
        <v>0</v>
      </c>
      <c r="C12" s="143" t="s">
        <v>32</v>
      </c>
      <c r="D12" s="142">
        <v>3579859.47</v>
      </c>
      <c r="E12" s="143" t="s">
        <v>33</v>
      </c>
      <c r="F12" s="144">
        <v>0</v>
      </c>
    </row>
    <row r="13" spans="1:6" s="130" customFormat="1" ht="22.5" customHeight="1">
      <c r="A13" s="145"/>
      <c r="B13" s="148">
        <v>0</v>
      </c>
      <c r="C13" s="143" t="s">
        <v>34</v>
      </c>
      <c r="D13" s="142">
        <v>1519407.68</v>
      </c>
      <c r="E13" s="143" t="s">
        <v>35</v>
      </c>
      <c r="F13" s="144">
        <v>0</v>
      </c>
    </row>
    <row r="14" spans="1:6" s="130" customFormat="1" ht="22.5" customHeight="1">
      <c r="A14" s="145"/>
      <c r="B14" s="148">
        <v>0</v>
      </c>
      <c r="C14" s="143" t="s">
        <v>36</v>
      </c>
      <c r="D14" s="142">
        <v>10600000</v>
      </c>
      <c r="E14" s="143"/>
      <c r="F14" s="149">
        <v>0</v>
      </c>
    </row>
    <row r="15" spans="1:6" s="130" customFormat="1" ht="22.5" customHeight="1">
      <c r="A15" s="145"/>
      <c r="B15" s="148">
        <v>0</v>
      </c>
      <c r="C15" s="143" t="s">
        <v>37</v>
      </c>
      <c r="D15" s="142">
        <v>9000000</v>
      </c>
      <c r="E15" s="143"/>
      <c r="F15" s="149">
        <v>0</v>
      </c>
    </row>
    <row r="16" spans="1:6" s="130" customFormat="1" ht="22.5" customHeight="1">
      <c r="A16" s="145"/>
      <c r="B16" s="148">
        <v>0</v>
      </c>
      <c r="C16" s="143" t="s">
        <v>38</v>
      </c>
      <c r="D16" s="142">
        <v>25100000</v>
      </c>
      <c r="E16" s="143"/>
      <c r="F16" s="149">
        <v>0</v>
      </c>
    </row>
    <row r="17" spans="1:6" s="130" customFormat="1" ht="22.5" customHeight="1">
      <c r="A17" s="145"/>
      <c r="B17" s="148">
        <v>0</v>
      </c>
      <c r="C17" s="143" t="s">
        <v>39</v>
      </c>
      <c r="D17" s="142">
        <v>0</v>
      </c>
      <c r="E17" s="143"/>
      <c r="F17" s="149">
        <v>0</v>
      </c>
    </row>
    <row r="18" spans="1:6" s="130" customFormat="1" ht="22.5" customHeight="1">
      <c r="A18" s="145"/>
      <c r="B18" s="148">
        <v>0</v>
      </c>
      <c r="C18" s="143" t="s">
        <v>40</v>
      </c>
      <c r="D18" s="142">
        <v>0</v>
      </c>
      <c r="E18" s="143"/>
      <c r="F18" s="149">
        <v>0</v>
      </c>
    </row>
    <row r="19" spans="1:6" s="130" customFormat="1" ht="22.5" customHeight="1">
      <c r="A19" s="145"/>
      <c r="B19" s="148">
        <v>0</v>
      </c>
      <c r="C19" s="143" t="s">
        <v>41</v>
      </c>
      <c r="D19" s="142">
        <v>0</v>
      </c>
      <c r="E19" s="143"/>
      <c r="F19" s="149">
        <v>0</v>
      </c>
    </row>
    <row r="20" spans="1:6" s="130" customFormat="1" ht="22.5" customHeight="1">
      <c r="A20" s="145"/>
      <c r="B20" s="148">
        <v>0</v>
      </c>
      <c r="C20" s="143" t="s">
        <v>42</v>
      </c>
      <c r="D20" s="142">
        <v>0</v>
      </c>
      <c r="E20" s="143"/>
      <c r="F20" s="149">
        <v>0</v>
      </c>
    </row>
    <row r="21" spans="1:6" s="130" customFormat="1" ht="22.5" customHeight="1">
      <c r="A21" s="145"/>
      <c r="B21" s="148">
        <v>0</v>
      </c>
      <c r="C21" s="143" t="s">
        <v>43</v>
      </c>
      <c r="D21" s="142">
        <v>0</v>
      </c>
      <c r="E21" s="143"/>
      <c r="F21" s="149">
        <v>0</v>
      </c>
    </row>
    <row r="22" spans="1:6" s="130" customFormat="1" ht="22.5" customHeight="1">
      <c r="A22" s="145"/>
      <c r="B22" s="148">
        <v>0</v>
      </c>
      <c r="C22" s="143" t="s">
        <v>44</v>
      </c>
      <c r="D22" s="142">
        <v>0</v>
      </c>
      <c r="E22" s="143"/>
      <c r="F22" s="149">
        <v>0</v>
      </c>
    </row>
    <row r="23" spans="1:6" s="130" customFormat="1" ht="22.5" customHeight="1">
      <c r="A23" s="145"/>
      <c r="B23" s="148">
        <v>0</v>
      </c>
      <c r="C23" s="143" t="s">
        <v>45</v>
      </c>
      <c r="D23" s="142">
        <v>3269638.08</v>
      </c>
      <c r="E23" s="143"/>
      <c r="F23" s="149">
        <v>0</v>
      </c>
    </row>
    <row r="24" spans="1:6" s="130" customFormat="1" ht="22.5" customHeight="1">
      <c r="A24" s="150"/>
      <c r="B24" s="151">
        <v>0</v>
      </c>
      <c r="C24" s="152" t="s">
        <v>46</v>
      </c>
      <c r="D24" s="153">
        <v>0</v>
      </c>
      <c r="E24" s="152"/>
      <c r="F24" s="154">
        <v>0</v>
      </c>
    </row>
    <row r="25" spans="1:6" s="130" customFormat="1" ht="22.5" customHeight="1">
      <c r="A25" s="155"/>
      <c r="B25" s="156">
        <v>0</v>
      </c>
      <c r="C25" s="157" t="s">
        <v>47</v>
      </c>
      <c r="D25" s="158">
        <v>0</v>
      </c>
      <c r="E25" s="155"/>
      <c r="F25" s="156">
        <v>0</v>
      </c>
    </row>
    <row r="26" spans="1:6" s="130" customFormat="1" ht="22.5" customHeight="1">
      <c r="A26" s="159"/>
      <c r="B26" s="160">
        <v>0</v>
      </c>
      <c r="C26" s="161" t="s">
        <v>48</v>
      </c>
      <c r="D26" s="162">
        <v>0</v>
      </c>
      <c r="E26" s="161"/>
      <c r="F26" s="163">
        <v>0</v>
      </c>
    </row>
    <row r="27" spans="1:6" s="130" customFormat="1" ht="22.5" customHeight="1">
      <c r="A27" s="145"/>
      <c r="B27" s="148">
        <v>0</v>
      </c>
      <c r="C27" s="143" t="s">
        <v>49</v>
      </c>
      <c r="D27" s="142">
        <v>0</v>
      </c>
      <c r="E27" s="143"/>
      <c r="F27" s="149">
        <v>0</v>
      </c>
    </row>
    <row r="28" spans="1:6" s="130" customFormat="1" ht="22.5" customHeight="1">
      <c r="A28" s="145"/>
      <c r="B28" s="148">
        <v>0</v>
      </c>
      <c r="C28" s="143" t="s">
        <v>50</v>
      </c>
      <c r="D28" s="142">
        <v>0</v>
      </c>
      <c r="E28" s="143"/>
      <c r="F28" s="149">
        <v>0</v>
      </c>
    </row>
    <row r="29" spans="1:6" s="130" customFormat="1" ht="22.5" customHeight="1">
      <c r="A29" s="145"/>
      <c r="B29" s="148">
        <v>0</v>
      </c>
      <c r="C29" s="143" t="s">
        <v>51</v>
      </c>
      <c r="D29" s="142">
        <v>0</v>
      </c>
      <c r="E29" s="143"/>
      <c r="F29" s="149">
        <v>0</v>
      </c>
    </row>
    <row r="30" spans="1:6" s="130" customFormat="1" ht="22.5" customHeight="1">
      <c r="A30" s="145"/>
      <c r="B30" s="148">
        <v>0</v>
      </c>
      <c r="C30" s="143" t="s">
        <v>52</v>
      </c>
      <c r="D30" s="142">
        <v>0</v>
      </c>
      <c r="E30" s="143"/>
      <c r="F30" s="149">
        <v>0</v>
      </c>
    </row>
    <row r="31" spans="1:6" s="130" customFormat="1" ht="22.5" customHeight="1">
      <c r="A31" s="145"/>
      <c r="B31" s="148">
        <v>0</v>
      </c>
      <c r="C31" s="143" t="s">
        <v>53</v>
      </c>
      <c r="D31" s="142">
        <v>0</v>
      </c>
      <c r="E31" s="143"/>
      <c r="F31" s="149">
        <v>0</v>
      </c>
    </row>
    <row r="32" spans="1:6" s="130" customFormat="1" ht="22.5" customHeight="1">
      <c r="A32" s="164" t="s">
        <v>54</v>
      </c>
      <c r="B32" s="142">
        <f>B5+B10+B11</f>
        <v>76978545.22999999</v>
      </c>
      <c r="C32" s="31" t="s">
        <v>55</v>
      </c>
      <c r="D32" s="142">
        <f>SUM(D5:D31)</f>
        <v>76978545.23</v>
      </c>
      <c r="E32" s="31" t="s">
        <v>55</v>
      </c>
      <c r="F32" s="144">
        <f>F5+F8+F11+F12+F13</f>
        <v>76978545.23</v>
      </c>
    </row>
    <row r="33" spans="1:6" s="130" customFormat="1" ht="22.5" customHeight="1">
      <c r="A33" s="145" t="s">
        <v>56</v>
      </c>
      <c r="B33" s="142">
        <v>0</v>
      </c>
      <c r="C33" s="143" t="s">
        <v>57</v>
      </c>
      <c r="D33" s="165">
        <f>B34-D32</f>
        <v>0</v>
      </c>
      <c r="E33" s="166"/>
      <c r="F33" s="167">
        <v>0</v>
      </c>
    </row>
    <row r="34" spans="1:6" s="130" customFormat="1" ht="22.5" customHeight="1">
      <c r="A34" s="145" t="s">
        <v>58</v>
      </c>
      <c r="B34" s="142">
        <f>B32+B33</f>
        <v>76978545.22999999</v>
      </c>
      <c r="C34" s="143" t="s">
        <v>59</v>
      </c>
      <c r="D34" s="165">
        <f>D32+D33</f>
        <v>76978545.23</v>
      </c>
      <c r="E34" s="166"/>
      <c r="F34" s="167">
        <v>0</v>
      </c>
    </row>
    <row r="35" spans="1:6" s="130" customFormat="1" ht="22.5" customHeight="1">
      <c r="A35" s="168" t="s">
        <v>60</v>
      </c>
      <c r="B35" s="169"/>
      <c r="C35" s="170"/>
      <c r="D35" s="171"/>
      <c r="E35" s="172"/>
      <c r="F35" s="173"/>
    </row>
  </sheetData>
  <sheetProtection formatCells="0" formatColumns="0" formatRows="0"/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9048611111111111" right="0.3937007874015747" top="0.7874015748031494" bottom="0.4724409636550062" header="0.3937007874015747" footer="0.2362204818275031"/>
  <pageSetup fitToHeight="0" fitToWidth="1" horizontalDpi="300" verticalDpi="3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0"/>
  <sheetViews>
    <sheetView showGridLines="0" showZeros="0" zoomScale="85" zoomScaleNormal="85" workbookViewId="0" topLeftCell="A1">
      <selection activeCell="C13" sqref="C13"/>
    </sheetView>
  </sheetViews>
  <sheetFormatPr defaultColWidth="8.00390625" defaultRowHeight="14.25" customHeight="1"/>
  <cols>
    <col min="1" max="1" width="8.50390625" style="1" customWidth="1"/>
    <col min="2" max="2" width="19.375" style="1" customWidth="1"/>
    <col min="3" max="3" width="17.125" style="1" customWidth="1"/>
    <col min="4" max="4" width="15.75390625" style="1" customWidth="1"/>
    <col min="5" max="8" width="12.50390625" style="1" customWidth="1"/>
    <col min="9" max="9" width="16.25390625" style="1" customWidth="1"/>
    <col min="10" max="10" width="14.875" style="1" customWidth="1"/>
    <col min="11" max="11" width="15.375" style="1" customWidth="1"/>
    <col min="12" max="16384" width="8.00390625" style="1" customWidth="1"/>
  </cols>
  <sheetData>
    <row r="1" spans="1:11" s="1" customFormat="1" ht="21.75" customHeight="1">
      <c r="A1" s="4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1" customHeight="1">
      <c r="A2" s="95" t="s">
        <v>1</v>
      </c>
      <c r="B2" s="96" t="s">
        <v>2</v>
      </c>
      <c r="C2" s="97"/>
      <c r="D2" s="97"/>
      <c r="E2" s="97"/>
      <c r="F2" s="97"/>
      <c r="G2" s="97"/>
      <c r="H2" s="97"/>
      <c r="I2" s="97"/>
      <c r="J2" s="110" t="s">
        <v>3</v>
      </c>
      <c r="K2" s="110" t="s">
        <v>85</v>
      </c>
    </row>
    <row r="3" spans="1:11" s="1" customFormat="1" ht="15" customHeight="1">
      <c r="A3" s="43" t="s">
        <v>78</v>
      </c>
      <c r="B3" s="98" t="s">
        <v>79</v>
      </c>
      <c r="C3" s="99" t="s">
        <v>55</v>
      </c>
      <c r="D3" s="99" t="s">
        <v>86</v>
      </c>
      <c r="E3" s="99"/>
      <c r="F3" s="99"/>
      <c r="G3" s="99"/>
      <c r="H3" s="99"/>
      <c r="I3" s="99" t="s">
        <v>87</v>
      </c>
      <c r="J3" s="99"/>
      <c r="K3" s="111"/>
    </row>
    <row r="4" spans="1:11" s="1" customFormat="1" ht="22.5" customHeight="1">
      <c r="A4" s="52"/>
      <c r="B4" s="53"/>
      <c r="C4" s="100"/>
      <c r="D4" s="100" t="s">
        <v>69</v>
      </c>
      <c r="E4" s="31" t="s">
        <v>88</v>
      </c>
      <c r="F4" s="31" t="s">
        <v>89</v>
      </c>
      <c r="G4" s="31" t="s">
        <v>90</v>
      </c>
      <c r="H4" s="31" t="s">
        <v>91</v>
      </c>
      <c r="I4" s="31" t="s">
        <v>69</v>
      </c>
      <c r="J4" s="9" t="s">
        <v>92</v>
      </c>
      <c r="K4" s="112" t="s">
        <v>93</v>
      </c>
    </row>
    <row r="5" spans="1:11" s="1" customFormat="1" ht="21" customHeight="1">
      <c r="A5" s="56">
        <v>201</v>
      </c>
      <c r="B5" s="57" t="s">
        <v>94</v>
      </c>
      <c r="C5" s="101">
        <f aca="true" t="shared" si="0" ref="C5:C68">D5+I5</f>
        <v>17609640</v>
      </c>
      <c r="D5" s="101">
        <f aca="true" t="shared" si="1" ref="D5:D68">SUM(E5:H5)</f>
        <v>7609640</v>
      </c>
      <c r="E5" s="101">
        <f aca="true" t="shared" si="2" ref="E5:K5">E6+E10+E12+E19+E21+E24+E29+E31+E33+E35+E37+E39+E41+E43+E45+E47</f>
        <v>4789784</v>
      </c>
      <c r="F5" s="101">
        <f t="shared" si="2"/>
        <v>2148916</v>
      </c>
      <c r="G5" s="101">
        <f t="shared" si="2"/>
        <v>670940</v>
      </c>
      <c r="H5" s="101">
        <f t="shared" si="2"/>
        <v>0</v>
      </c>
      <c r="I5" s="101">
        <f t="shared" si="2"/>
        <v>10000000</v>
      </c>
      <c r="J5" s="101">
        <f t="shared" si="2"/>
        <v>10000000</v>
      </c>
      <c r="K5" s="101">
        <f t="shared" si="2"/>
        <v>0</v>
      </c>
    </row>
    <row r="6" spans="1:11" s="1" customFormat="1" ht="21" customHeight="1">
      <c r="A6" s="56">
        <v>20101</v>
      </c>
      <c r="B6" s="57" t="s">
        <v>95</v>
      </c>
      <c r="C6" s="101">
        <f t="shared" si="0"/>
        <v>0</v>
      </c>
      <c r="D6" s="101">
        <f t="shared" si="1"/>
        <v>0</v>
      </c>
      <c r="E6" s="101">
        <f aca="true" t="shared" si="3" ref="E6:K6">SUM(E7:E9)</f>
        <v>0</v>
      </c>
      <c r="F6" s="101">
        <f t="shared" si="3"/>
        <v>0</v>
      </c>
      <c r="G6" s="101">
        <f t="shared" si="3"/>
        <v>0</v>
      </c>
      <c r="H6" s="101">
        <f t="shared" si="3"/>
        <v>0</v>
      </c>
      <c r="I6" s="101">
        <f t="shared" si="3"/>
        <v>0</v>
      </c>
      <c r="J6" s="101">
        <f t="shared" si="3"/>
        <v>0</v>
      </c>
      <c r="K6" s="101">
        <f t="shared" si="3"/>
        <v>0</v>
      </c>
    </row>
    <row r="7" spans="1:11" s="1" customFormat="1" ht="21" customHeight="1">
      <c r="A7" s="56">
        <v>2010104</v>
      </c>
      <c r="B7" s="57" t="s">
        <v>96</v>
      </c>
      <c r="C7" s="101">
        <f t="shared" si="0"/>
        <v>0</v>
      </c>
      <c r="D7" s="101">
        <f t="shared" si="1"/>
        <v>0</v>
      </c>
      <c r="E7" s="102">
        <v>0</v>
      </c>
      <c r="F7" s="102">
        <v>0</v>
      </c>
      <c r="G7" s="102">
        <v>0</v>
      </c>
      <c r="H7" s="102">
        <v>0</v>
      </c>
      <c r="I7" s="101">
        <f aca="true" t="shared" si="4" ref="I7:I9">SUM(J7:K7)</f>
        <v>0</v>
      </c>
      <c r="J7" s="101">
        <v>0</v>
      </c>
      <c r="K7" s="101">
        <v>0</v>
      </c>
    </row>
    <row r="8" spans="1:11" s="1" customFormat="1" ht="21" customHeight="1">
      <c r="A8" s="56">
        <v>2010108</v>
      </c>
      <c r="B8" s="57" t="s">
        <v>97</v>
      </c>
      <c r="C8" s="101">
        <f t="shared" si="0"/>
        <v>0</v>
      </c>
      <c r="D8" s="101">
        <f t="shared" si="1"/>
        <v>0</v>
      </c>
      <c r="E8" s="102">
        <v>0</v>
      </c>
      <c r="F8" s="102">
        <v>0</v>
      </c>
      <c r="G8" s="102">
        <v>0</v>
      </c>
      <c r="H8" s="102">
        <v>0</v>
      </c>
      <c r="I8" s="101">
        <f t="shared" si="4"/>
        <v>0</v>
      </c>
      <c r="J8" s="101">
        <v>0</v>
      </c>
      <c r="K8" s="101">
        <v>0</v>
      </c>
    </row>
    <row r="9" spans="1:11" s="1" customFormat="1" ht="21" customHeight="1">
      <c r="A9" s="56">
        <v>2010199</v>
      </c>
      <c r="B9" s="57" t="s">
        <v>98</v>
      </c>
      <c r="C9" s="101">
        <f t="shared" si="0"/>
        <v>0</v>
      </c>
      <c r="D9" s="101">
        <f t="shared" si="1"/>
        <v>0</v>
      </c>
      <c r="E9" s="102">
        <v>0</v>
      </c>
      <c r="F9" s="102">
        <v>0</v>
      </c>
      <c r="G9" s="102">
        <v>0</v>
      </c>
      <c r="H9" s="102">
        <v>0</v>
      </c>
      <c r="I9" s="101">
        <f t="shared" si="4"/>
        <v>0</v>
      </c>
      <c r="J9" s="101">
        <v>0</v>
      </c>
      <c r="K9" s="101">
        <v>0</v>
      </c>
    </row>
    <row r="10" spans="1:11" s="1" customFormat="1" ht="21" customHeight="1">
      <c r="A10" s="56">
        <v>20102</v>
      </c>
      <c r="B10" s="57" t="s">
        <v>99</v>
      </c>
      <c r="C10" s="101">
        <f t="shared" si="0"/>
        <v>0</v>
      </c>
      <c r="D10" s="101">
        <f t="shared" si="1"/>
        <v>0</v>
      </c>
      <c r="E10" s="101">
        <f aca="true" t="shared" si="5" ref="E10:K10">E11</f>
        <v>0</v>
      </c>
      <c r="F10" s="101">
        <f t="shared" si="5"/>
        <v>0</v>
      </c>
      <c r="G10" s="101">
        <f t="shared" si="5"/>
        <v>0</v>
      </c>
      <c r="H10" s="101">
        <f t="shared" si="5"/>
        <v>0</v>
      </c>
      <c r="I10" s="101">
        <f t="shared" si="5"/>
        <v>0</v>
      </c>
      <c r="J10" s="101">
        <f t="shared" si="5"/>
        <v>0</v>
      </c>
      <c r="K10" s="101">
        <f t="shared" si="5"/>
        <v>0</v>
      </c>
    </row>
    <row r="11" spans="1:11" s="1" customFormat="1" ht="21" customHeight="1">
      <c r="A11" s="56">
        <v>2010299</v>
      </c>
      <c r="B11" s="57" t="s">
        <v>100</v>
      </c>
      <c r="C11" s="101">
        <f t="shared" si="0"/>
        <v>0</v>
      </c>
      <c r="D11" s="101">
        <f t="shared" si="1"/>
        <v>0</v>
      </c>
      <c r="E11" s="102">
        <v>0</v>
      </c>
      <c r="F11" s="102">
        <v>0</v>
      </c>
      <c r="G11" s="102">
        <v>0</v>
      </c>
      <c r="H11" s="102">
        <v>0</v>
      </c>
      <c r="I11" s="101">
        <f aca="true" t="shared" si="6" ref="I11:I18">SUM(J11:K11)</f>
        <v>0</v>
      </c>
      <c r="J11" s="101">
        <v>0</v>
      </c>
      <c r="K11" s="101">
        <v>0</v>
      </c>
    </row>
    <row r="12" spans="1:11" s="1" customFormat="1" ht="21" customHeight="1">
      <c r="A12" s="56">
        <v>20103</v>
      </c>
      <c r="B12" s="57" t="s">
        <v>101</v>
      </c>
      <c r="C12" s="101">
        <f t="shared" si="0"/>
        <v>17609640</v>
      </c>
      <c r="D12" s="101">
        <f t="shared" si="1"/>
        <v>7609640</v>
      </c>
      <c r="E12" s="101">
        <f aca="true" t="shared" si="7" ref="E12:K12">SUM(E13:E18)</f>
        <v>4789784</v>
      </c>
      <c r="F12" s="101">
        <f t="shared" si="7"/>
        <v>2148916</v>
      </c>
      <c r="G12" s="101">
        <f t="shared" si="7"/>
        <v>670940</v>
      </c>
      <c r="H12" s="101">
        <f t="shared" si="7"/>
        <v>0</v>
      </c>
      <c r="I12" s="101">
        <f t="shared" si="7"/>
        <v>10000000</v>
      </c>
      <c r="J12" s="101">
        <f t="shared" si="7"/>
        <v>10000000</v>
      </c>
      <c r="K12" s="101">
        <f t="shared" si="7"/>
        <v>0</v>
      </c>
    </row>
    <row r="13" spans="1:11" s="1" customFormat="1" ht="21" customHeight="1">
      <c r="A13" s="56">
        <v>2010301</v>
      </c>
      <c r="B13" s="57" t="s">
        <v>102</v>
      </c>
      <c r="C13" s="101">
        <f t="shared" si="0"/>
        <v>7609640</v>
      </c>
      <c r="D13" s="101">
        <f t="shared" si="1"/>
        <v>7609640</v>
      </c>
      <c r="E13" s="101">
        <v>4789784</v>
      </c>
      <c r="F13" s="101">
        <v>2148916</v>
      </c>
      <c r="G13" s="101">
        <v>670940</v>
      </c>
      <c r="H13" s="101">
        <v>0</v>
      </c>
      <c r="I13" s="101">
        <f t="shared" si="6"/>
        <v>0</v>
      </c>
      <c r="J13" s="101">
        <v>0</v>
      </c>
      <c r="K13" s="101">
        <v>0</v>
      </c>
    </row>
    <row r="14" spans="1:11" s="1" customFormat="1" ht="21" customHeight="1">
      <c r="A14" s="56">
        <v>2010302</v>
      </c>
      <c r="B14" s="57" t="s">
        <v>103</v>
      </c>
      <c r="C14" s="101">
        <f t="shared" si="0"/>
        <v>10000000</v>
      </c>
      <c r="D14" s="101">
        <f t="shared" si="1"/>
        <v>0</v>
      </c>
      <c r="E14" s="102">
        <v>0</v>
      </c>
      <c r="F14" s="102">
        <v>0</v>
      </c>
      <c r="G14" s="102">
        <v>0</v>
      </c>
      <c r="H14" s="102">
        <v>0</v>
      </c>
      <c r="I14" s="101">
        <f t="shared" si="6"/>
        <v>10000000</v>
      </c>
      <c r="J14" s="101">
        <v>10000000</v>
      </c>
      <c r="K14" s="101">
        <v>0</v>
      </c>
    </row>
    <row r="15" spans="1:11" s="1" customFormat="1" ht="21" customHeight="1">
      <c r="A15" s="70">
        <v>2010305</v>
      </c>
      <c r="B15" s="60" t="s">
        <v>104</v>
      </c>
      <c r="C15" s="101">
        <f t="shared" si="0"/>
        <v>0</v>
      </c>
      <c r="D15" s="101">
        <f t="shared" si="1"/>
        <v>0</v>
      </c>
      <c r="E15" s="102">
        <v>0</v>
      </c>
      <c r="F15" s="102">
        <v>0</v>
      </c>
      <c r="G15" s="102">
        <v>0</v>
      </c>
      <c r="H15" s="102">
        <v>0</v>
      </c>
      <c r="I15" s="101">
        <f t="shared" si="6"/>
        <v>0</v>
      </c>
      <c r="J15" s="101">
        <v>0</v>
      </c>
      <c r="K15" s="101">
        <v>0</v>
      </c>
    </row>
    <row r="16" spans="1:11" s="1" customFormat="1" ht="21" customHeight="1">
      <c r="A16" s="103">
        <v>2010306</v>
      </c>
      <c r="B16" s="104" t="s">
        <v>105</v>
      </c>
      <c r="C16" s="105">
        <f t="shared" si="0"/>
        <v>0</v>
      </c>
      <c r="D16" s="105">
        <f t="shared" si="1"/>
        <v>0</v>
      </c>
      <c r="E16" s="106">
        <v>0</v>
      </c>
      <c r="F16" s="106">
        <v>0</v>
      </c>
      <c r="G16" s="106">
        <v>0</v>
      </c>
      <c r="H16" s="106">
        <v>0</v>
      </c>
      <c r="I16" s="105">
        <f t="shared" si="6"/>
        <v>0</v>
      </c>
      <c r="J16" s="105">
        <v>0</v>
      </c>
      <c r="K16" s="105">
        <v>0</v>
      </c>
    </row>
    <row r="17" spans="1:11" s="1" customFormat="1" ht="21" customHeight="1">
      <c r="A17" s="67">
        <v>2010308</v>
      </c>
      <c r="B17" s="68" t="s">
        <v>106</v>
      </c>
      <c r="C17" s="107">
        <f t="shared" si="0"/>
        <v>0</v>
      </c>
      <c r="D17" s="107">
        <f t="shared" si="1"/>
        <v>0</v>
      </c>
      <c r="E17" s="108">
        <v>0</v>
      </c>
      <c r="F17" s="108">
        <v>0</v>
      </c>
      <c r="G17" s="108">
        <v>0</v>
      </c>
      <c r="H17" s="108">
        <v>0</v>
      </c>
      <c r="I17" s="107">
        <f t="shared" si="6"/>
        <v>0</v>
      </c>
      <c r="J17" s="107">
        <v>0</v>
      </c>
      <c r="K17" s="107">
        <v>0</v>
      </c>
    </row>
    <row r="18" spans="1:11" s="1" customFormat="1" ht="21" customHeight="1">
      <c r="A18" s="56">
        <v>2010399</v>
      </c>
      <c r="B18" s="57" t="s">
        <v>107</v>
      </c>
      <c r="C18" s="101">
        <f t="shared" si="0"/>
        <v>0</v>
      </c>
      <c r="D18" s="101">
        <f t="shared" si="1"/>
        <v>0</v>
      </c>
      <c r="E18" s="102">
        <v>0</v>
      </c>
      <c r="F18" s="102">
        <v>0</v>
      </c>
      <c r="G18" s="102">
        <v>0</v>
      </c>
      <c r="H18" s="102">
        <v>0</v>
      </c>
      <c r="I18" s="101">
        <f t="shared" si="6"/>
        <v>0</v>
      </c>
      <c r="J18" s="101">
        <v>0</v>
      </c>
      <c r="K18" s="101">
        <v>0</v>
      </c>
    </row>
    <row r="19" spans="1:11" s="1" customFormat="1" ht="21" customHeight="1">
      <c r="A19" s="56">
        <v>20104</v>
      </c>
      <c r="B19" s="57" t="s">
        <v>108</v>
      </c>
      <c r="C19" s="101">
        <f t="shared" si="0"/>
        <v>0</v>
      </c>
      <c r="D19" s="101">
        <f t="shared" si="1"/>
        <v>0</v>
      </c>
      <c r="E19" s="101">
        <f aca="true" t="shared" si="8" ref="E19:K19">E20</f>
        <v>0</v>
      </c>
      <c r="F19" s="101">
        <f t="shared" si="8"/>
        <v>0</v>
      </c>
      <c r="G19" s="101">
        <f t="shared" si="8"/>
        <v>0</v>
      </c>
      <c r="H19" s="101">
        <f t="shared" si="8"/>
        <v>0</v>
      </c>
      <c r="I19" s="101">
        <f t="shared" si="8"/>
        <v>0</v>
      </c>
      <c r="J19" s="101">
        <f t="shared" si="8"/>
        <v>0</v>
      </c>
      <c r="K19" s="101">
        <f t="shared" si="8"/>
        <v>0</v>
      </c>
    </row>
    <row r="20" spans="1:11" s="1" customFormat="1" ht="21" customHeight="1">
      <c r="A20" s="56">
        <v>2010499</v>
      </c>
      <c r="B20" s="57" t="s">
        <v>109</v>
      </c>
      <c r="C20" s="101">
        <f t="shared" si="0"/>
        <v>0</v>
      </c>
      <c r="D20" s="101">
        <f t="shared" si="1"/>
        <v>0</v>
      </c>
      <c r="E20" s="102">
        <v>0</v>
      </c>
      <c r="F20" s="102">
        <v>0</v>
      </c>
      <c r="G20" s="102">
        <v>0</v>
      </c>
      <c r="H20" s="102">
        <v>0</v>
      </c>
      <c r="I20" s="101">
        <f aca="true" t="shared" si="9" ref="I20:I23">SUM(J20:K20)</f>
        <v>0</v>
      </c>
      <c r="J20" s="101">
        <v>0</v>
      </c>
      <c r="K20" s="101">
        <v>0</v>
      </c>
    </row>
    <row r="21" spans="1:11" s="1" customFormat="1" ht="21" customHeight="1">
      <c r="A21" s="56">
        <v>20105</v>
      </c>
      <c r="B21" s="57" t="s">
        <v>110</v>
      </c>
      <c r="C21" s="101">
        <f t="shared" si="0"/>
        <v>0</v>
      </c>
      <c r="D21" s="101">
        <f t="shared" si="1"/>
        <v>0</v>
      </c>
      <c r="E21" s="101">
        <f aca="true" t="shared" si="10" ref="E21:K21">SUM(E22:E23)</f>
        <v>0</v>
      </c>
      <c r="F21" s="101">
        <f t="shared" si="10"/>
        <v>0</v>
      </c>
      <c r="G21" s="101">
        <f t="shared" si="10"/>
        <v>0</v>
      </c>
      <c r="H21" s="101">
        <f t="shared" si="10"/>
        <v>0</v>
      </c>
      <c r="I21" s="101">
        <f t="shared" si="10"/>
        <v>0</v>
      </c>
      <c r="J21" s="101">
        <f t="shared" si="10"/>
        <v>0</v>
      </c>
      <c r="K21" s="101">
        <f t="shared" si="10"/>
        <v>0</v>
      </c>
    </row>
    <row r="22" spans="1:11" s="1" customFormat="1" ht="21" customHeight="1">
      <c r="A22" s="56">
        <v>2010507</v>
      </c>
      <c r="B22" s="57" t="s">
        <v>111</v>
      </c>
      <c r="C22" s="101">
        <f t="shared" si="0"/>
        <v>0</v>
      </c>
      <c r="D22" s="101">
        <f t="shared" si="1"/>
        <v>0</v>
      </c>
      <c r="E22" s="102">
        <v>0</v>
      </c>
      <c r="F22" s="102">
        <v>0</v>
      </c>
      <c r="G22" s="102">
        <v>0</v>
      </c>
      <c r="H22" s="102">
        <v>0</v>
      </c>
      <c r="I22" s="101">
        <f t="shared" si="9"/>
        <v>0</v>
      </c>
      <c r="J22" s="101">
        <v>0</v>
      </c>
      <c r="K22" s="101">
        <v>0</v>
      </c>
    </row>
    <row r="23" spans="1:11" s="1" customFormat="1" ht="21" customHeight="1">
      <c r="A23" s="56">
        <v>2010599</v>
      </c>
      <c r="B23" s="57" t="s">
        <v>112</v>
      </c>
      <c r="C23" s="101">
        <f t="shared" si="0"/>
        <v>0</v>
      </c>
      <c r="D23" s="101">
        <f t="shared" si="1"/>
        <v>0</v>
      </c>
      <c r="E23" s="102">
        <v>0</v>
      </c>
      <c r="F23" s="102">
        <v>0</v>
      </c>
      <c r="G23" s="102">
        <v>0</v>
      </c>
      <c r="H23" s="102">
        <v>0</v>
      </c>
      <c r="I23" s="101">
        <f t="shared" si="9"/>
        <v>0</v>
      </c>
      <c r="J23" s="101">
        <v>0</v>
      </c>
      <c r="K23" s="101">
        <v>0</v>
      </c>
    </row>
    <row r="24" spans="1:11" s="1" customFormat="1" ht="21" customHeight="1">
      <c r="A24" s="56">
        <v>20106</v>
      </c>
      <c r="B24" s="57" t="s">
        <v>113</v>
      </c>
      <c r="C24" s="101">
        <f t="shared" si="0"/>
        <v>0</v>
      </c>
      <c r="D24" s="101">
        <f t="shared" si="1"/>
        <v>0</v>
      </c>
      <c r="E24" s="101">
        <f aca="true" t="shared" si="11" ref="E24:K24">SUM(E25:E28)</f>
        <v>0</v>
      </c>
      <c r="F24" s="101">
        <f t="shared" si="11"/>
        <v>0</v>
      </c>
      <c r="G24" s="101">
        <f t="shared" si="11"/>
        <v>0</v>
      </c>
      <c r="H24" s="101">
        <f t="shared" si="11"/>
        <v>0</v>
      </c>
      <c r="I24" s="101">
        <f t="shared" si="11"/>
        <v>0</v>
      </c>
      <c r="J24" s="101">
        <f t="shared" si="11"/>
        <v>0</v>
      </c>
      <c r="K24" s="101">
        <f t="shared" si="11"/>
        <v>0</v>
      </c>
    </row>
    <row r="25" spans="1:11" s="1" customFormat="1" ht="21" customHeight="1">
      <c r="A25" s="56">
        <v>2010601</v>
      </c>
      <c r="B25" s="57" t="s">
        <v>114</v>
      </c>
      <c r="C25" s="101">
        <f t="shared" si="0"/>
        <v>0</v>
      </c>
      <c r="D25" s="101">
        <f t="shared" si="1"/>
        <v>0</v>
      </c>
      <c r="E25" s="109">
        <v>0</v>
      </c>
      <c r="F25" s="109">
        <v>0</v>
      </c>
      <c r="G25" s="109">
        <v>0</v>
      </c>
      <c r="H25" s="109">
        <v>0</v>
      </c>
      <c r="I25" s="101">
        <f aca="true" t="shared" si="12" ref="I25:I28">SUM(J25:K25)</f>
        <v>0</v>
      </c>
      <c r="J25" s="101">
        <v>0</v>
      </c>
      <c r="K25" s="101">
        <v>0</v>
      </c>
    </row>
    <row r="26" spans="1:11" s="1" customFormat="1" ht="21" customHeight="1">
      <c r="A26" s="56">
        <v>2010602</v>
      </c>
      <c r="B26" s="57" t="s">
        <v>115</v>
      </c>
      <c r="C26" s="101">
        <f t="shared" si="0"/>
        <v>0</v>
      </c>
      <c r="D26" s="101">
        <f t="shared" si="1"/>
        <v>0</v>
      </c>
      <c r="E26" s="102">
        <v>0</v>
      </c>
      <c r="F26" s="102">
        <v>0</v>
      </c>
      <c r="G26" s="102">
        <v>0</v>
      </c>
      <c r="H26" s="102">
        <v>0</v>
      </c>
      <c r="I26" s="101">
        <f t="shared" si="12"/>
        <v>0</v>
      </c>
      <c r="J26" s="101">
        <v>0</v>
      </c>
      <c r="K26" s="101">
        <v>0</v>
      </c>
    </row>
    <row r="27" spans="1:11" s="1" customFormat="1" ht="21" customHeight="1">
      <c r="A27" s="56">
        <v>2010607</v>
      </c>
      <c r="B27" s="57" t="s">
        <v>116</v>
      </c>
      <c r="C27" s="101">
        <f t="shared" si="0"/>
        <v>0</v>
      </c>
      <c r="D27" s="101">
        <f t="shared" si="1"/>
        <v>0</v>
      </c>
      <c r="E27" s="102">
        <v>0</v>
      </c>
      <c r="F27" s="102">
        <v>0</v>
      </c>
      <c r="G27" s="102">
        <v>0</v>
      </c>
      <c r="H27" s="102">
        <v>0</v>
      </c>
      <c r="I27" s="101">
        <f t="shared" si="12"/>
        <v>0</v>
      </c>
      <c r="J27" s="101">
        <v>0</v>
      </c>
      <c r="K27" s="101">
        <v>0</v>
      </c>
    </row>
    <row r="28" spans="1:11" s="1" customFormat="1" ht="21" customHeight="1">
      <c r="A28" s="56">
        <v>2010699</v>
      </c>
      <c r="B28" s="57" t="s">
        <v>117</v>
      </c>
      <c r="C28" s="101">
        <f t="shared" si="0"/>
        <v>0</v>
      </c>
      <c r="D28" s="101">
        <f t="shared" si="1"/>
        <v>0</v>
      </c>
      <c r="E28" s="102">
        <v>0</v>
      </c>
      <c r="F28" s="102">
        <v>0</v>
      </c>
      <c r="G28" s="102">
        <v>0</v>
      </c>
      <c r="H28" s="102">
        <v>0</v>
      </c>
      <c r="I28" s="101">
        <f t="shared" si="12"/>
        <v>0</v>
      </c>
      <c r="J28" s="101">
        <v>0</v>
      </c>
      <c r="K28" s="101">
        <v>0</v>
      </c>
    </row>
    <row r="29" spans="1:11" s="1" customFormat="1" ht="21" customHeight="1">
      <c r="A29" s="56">
        <v>20110</v>
      </c>
      <c r="B29" s="57" t="s">
        <v>118</v>
      </c>
      <c r="C29" s="101">
        <f t="shared" si="0"/>
        <v>0</v>
      </c>
      <c r="D29" s="101">
        <f t="shared" si="1"/>
        <v>0</v>
      </c>
      <c r="E29" s="101">
        <f aca="true" t="shared" si="13" ref="E29:K29">E30</f>
        <v>0</v>
      </c>
      <c r="F29" s="101">
        <f t="shared" si="13"/>
        <v>0</v>
      </c>
      <c r="G29" s="101">
        <f t="shared" si="13"/>
        <v>0</v>
      </c>
      <c r="H29" s="101">
        <f t="shared" si="13"/>
        <v>0</v>
      </c>
      <c r="I29" s="101">
        <f t="shared" si="13"/>
        <v>0</v>
      </c>
      <c r="J29" s="101">
        <f t="shared" si="13"/>
        <v>0</v>
      </c>
      <c r="K29" s="101">
        <f t="shared" si="13"/>
        <v>0</v>
      </c>
    </row>
    <row r="30" spans="1:11" s="1" customFormat="1" ht="21" customHeight="1">
      <c r="A30" s="56">
        <v>2011006</v>
      </c>
      <c r="B30" s="57" t="s">
        <v>119</v>
      </c>
      <c r="C30" s="101">
        <f t="shared" si="0"/>
        <v>0</v>
      </c>
      <c r="D30" s="101">
        <f t="shared" si="1"/>
        <v>0</v>
      </c>
      <c r="E30" s="102">
        <v>0</v>
      </c>
      <c r="F30" s="102">
        <v>0</v>
      </c>
      <c r="G30" s="102">
        <v>0</v>
      </c>
      <c r="H30" s="102">
        <v>0</v>
      </c>
      <c r="I30" s="101">
        <f aca="true" t="shared" si="14" ref="I30:I34">SUM(J30:K30)</f>
        <v>0</v>
      </c>
      <c r="J30" s="101">
        <v>0</v>
      </c>
      <c r="K30" s="101">
        <v>0</v>
      </c>
    </row>
    <row r="31" spans="1:11" s="1" customFormat="1" ht="21" customHeight="1">
      <c r="A31" s="56">
        <v>20113</v>
      </c>
      <c r="B31" s="57" t="s">
        <v>120</v>
      </c>
      <c r="C31" s="101">
        <f t="shared" si="0"/>
        <v>0</v>
      </c>
      <c r="D31" s="101">
        <f t="shared" si="1"/>
        <v>0</v>
      </c>
      <c r="E31" s="101">
        <f aca="true" t="shared" si="15" ref="E31:K31">E32</f>
        <v>0</v>
      </c>
      <c r="F31" s="101">
        <f t="shared" si="15"/>
        <v>0</v>
      </c>
      <c r="G31" s="101">
        <f t="shared" si="15"/>
        <v>0</v>
      </c>
      <c r="H31" s="101">
        <f t="shared" si="15"/>
        <v>0</v>
      </c>
      <c r="I31" s="101">
        <f t="shared" si="15"/>
        <v>0</v>
      </c>
      <c r="J31" s="101">
        <f t="shared" si="15"/>
        <v>0</v>
      </c>
      <c r="K31" s="101">
        <f t="shared" si="15"/>
        <v>0</v>
      </c>
    </row>
    <row r="32" spans="1:11" s="1" customFormat="1" ht="21" customHeight="1">
      <c r="A32" s="56">
        <v>2011308</v>
      </c>
      <c r="B32" s="57" t="s">
        <v>121</v>
      </c>
      <c r="C32" s="101">
        <f t="shared" si="0"/>
        <v>0</v>
      </c>
      <c r="D32" s="101">
        <f t="shared" si="1"/>
        <v>0</v>
      </c>
      <c r="E32" s="102">
        <v>0</v>
      </c>
      <c r="F32" s="102">
        <v>0</v>
      </c>
      <c r="G32" s="102">
        <v>0</v>
      </c>
      <c r="H32" s="102">
        <v>0</v>
      </c>
      <c r="I32" s="101">
        <f t="shared" si="14"/>
        <v>0</v>
      </c>
      <c r="J32" s="101">
        <v>0</v>
      </c>
      <c r="K32" s="101">
        <v>0</v>
      </c>
    </row>
    <row r="33" spans="1:11" s="1" customFormat="1" ht="21" customHeight="1">
      <c r="A33" s="56">
        <v>20117</v>
      </c>
      <c r="B33" s="57" t="s">
        <v>122</v>
      </c>
      <c r="C33" s="101">
        <f t="shared" si="0"/>
        <v>0</v>
      </c>
      <c r="D33" s="101">
        <f t="shared" si="1"/>
        <v>0</v>
      </c>
      <c r="E33" s="101">
        <f aca="true" t="shared" si="16" ref="E33:K33">E34</f>
        <v>0</v>
      </c>
      <c r="F33" s="101">
        <f t="shared" si="16"/>
        <v>0</v>
      </c>
      <c r="G33" s="101">
        <f t="shared" si="16"/>
        <v>0</v>
      </c>
      <c r="H33" s="101">
        <f t="shared" si="16"/>
        <v>0</v>
      </c>
      <c r="I33" s="101">
        <f t="shared" si="16"/>
        <v>0</v>
      </c>
      <c r="J33" s="101">
        <f t="shared" si="16"/>
        <v>0</v>
      </c>
      <c r="K33" s="101">
        <f t="shared" si="16"/>
        <v>0</v>
      </c>
    </row>
    <row r="34" spans="1:11" s="1" customFormat="1" ht="21" customHeight="1">
      <c r="A34" s="56">
        <v>2011709</v>
      </c>
      <c r="B34" s="57" t="s">
        <v>123</v>
      </c>
      <c r="C34" s="101">
        <f t="shared" si="0"/>
        <v>0</v>
      </c>
      <c r="D34" s="101">
        <f t="shared" si="1"/>
        <v>0</v>
      </c>
      <c r="E34" s="102">
        <v>0</v>
      </c>
      <c r="F34" s="102">
        <v>0</v>
      </c>
      <c r="G34" s="102">
        <v>0</v>
      </c>
      <c r="H34" s="102">
        <v>0</v>
      </c>
      <c r="I34" s="101">
        <f t="shared" si="14"/>
        <v>0</v>
      </c>
      <c r="J34" s="101">
        <v>0</v>
      </c>
      <c r="K34" s="101">
        <v>0</v>
      </c>
    </row>
    <row r="35" spans="1:11" s="1" customFormat="1" ht="21" customHeight="1">
      <c r="A35" s="56">
        <v>20124</v>
      </c>
      <c r="B35" s="57" t="s">
        <v>124</v>
      </c>
      <c r="C35" s="101">
        <f t="shared" si="0"/>
        <v>0</v>
      </c>
      <c r="D35" s="101">
        <f t="shared" si="1"/>
        <v>0</v>
      </c>
      <c r="E35" s="101">
        <f aca="true" t="shared" si="17" ref="E35:K35">E36</f>
        <v>0</v>
      </c>
      <c r="F35" s="101">
        <f t="shared" si="17"/>
        <v>0</v>
      </c>
      <c r="G35" s="101">
        <f t="shared" si="17"/>
        <v>0</v>
      </c>
      <c r="H35" s="101">
        <f t="shared" si="17"/>
        <v>0</v>
      </c>
      <c r="I35" s="101">
        <f t="shared" si="17"/>
        <v>0</v>
      </c>
      <c r="J35" s="101">
        <f t="shared" si="17"/>
        <v>0</v>
      </c>
      <c r="K35" s="101">
        <f t="shared" si="17"/>
        <v>0</v>
      </c>
    </row>
    <row r="36" spans="1:11" s="1" customFormat="1" ht="21" customHeight="1">
      <c r="A36" s="56">
        <v>2012499</v>
      </c>
      <c r="B36" s="57" t="s">
        <v>125</v>
      </c>
      <c r="C36" s="101">
        <f t="shared" si="0"/>
        <v>0</v>
      </c>
      <c r="D36" s="101">
        <f t="shared" si="1"/>
        <v>0</v>
      </c>
      <c r="E36" s="102">
        <v>0</v>
      </c>
      <c r="F36" s="102">
        <v>0</v>
      </c>
      <c r="G36" s="102">
        <v>0</v>
      </c>
      <c r="H36" s="102">
        <v>0</v>
      </c>
      <c r="I36" s="101">
        <f aca="true" t="shared" si="18" ref="I36:I40">SUM(J36:K36)</f>
        <v>0</v>
      </c>
      <c r="J36" s="101">
        <v>0</v>
      </c>
      <c r="K36" s="101">
        <v>0</v>
      </c>
    </row>
    <row r="37" spans="1:11" s="1" customFormat="1" ht="21" customHeight="1">
      <c r="A37" s="56">
        <v>20129</v>
      </c>
      <c r="B37" s="57" t="s">
        <v>126</v>
      </c>
      <c r="C37" s="101">
        <f t="shared" si="0"/>
        <v>0</v>
      </c>
      <c r="D37" s="101">
        <f t="shared" si="1"/>
        <v>0</v>
      </c>
      <c r="E37" s="101">
        <f aca="true" t="shared" si="19" ref="E37:K37">E38</f>
        <v>0</v>
      </c>
      <c r="F37" s="101">
        <f t="shared" si="19"/>
        <v>0</v>
      </c>
      <c r="G37" s="101">
        <f t="shared" si="19"/>
        <v>0</v>
      </c>
      <c r="H37" s="101">
        <f t="shared" si="19"/>
        <v>0</v>
      </c>
      <c r="I37" s="101">
        <f t="shared" si="19"/>
        <v>0</v>
      </c>
      <c r="J37" s="101">
        <f t="shared" si="19"/>
        <v>0</v>
      </c>
      <c r="K37" s="101">
        <f t="shared" si="19"/>
        <v>0</v>
      </c>
    </row>
    <row r="38" spans="1:11" s="1" customFormat="1" ht="21" customHeight="1">
      <c r="A38" s="56">
        <v>2012999</v>
      </c>
      <c r="B38" s="57" t="s">
        <v>127</v>
      </c>
      <c r="C38" s="101">
        <f t="shared" si="0"/>
        <v>0</v>
      </c>
      <c r="D38" s="101">
        <f t="shared" si="1"/>
        <v>0</v>
      </c>
      <c r="E38" s="102">
        <v>0</v>
      </c>
      <c r="F38" s="102">
        <v>0</v>
      </c>
      <c r="G38" s="102">
        <v>0</v>
      </c>
      <c r="H38" s="102">
        <v>0</v>
      </c>
      <c r="I38" s="101">
        <f t="shared" si="18"/>
        <v>0</v>
      </c>
      <c r="J38" s="101">
        <v>0</v>
      </c>
      <c r="K38" s="101">
        <v>0</v>
      </c>
    </row>
    <row r="39" spans="1:11" s="1" customFormat="1" ht="21" customHeight="1">
      <c r="A39" s="56">
        <v>20131</v>
      </c>
      <c r="B39" s="57" t="s">
        <v>128</v>
      </c>
      <c r="C39" s="101">
        <f t="shared" si="0"/>
        <v>0</v>
      </c>
      <c r="D39" s="101">
        <f t="shared" si="1"/>
        <v>0</v>
      </c>
      <c r="E39" s="101">
        <f aca="true" t="shared" si="20" ref="E39:K39">E40</f>
        <v>0</v>
      </c>
      <c r="F39" s="101">
        <f t="shared" si="20"/>
        <v>0</v>
      </c>
      <c r="G39" s="101">
        <f t="shared" si="20"/>
        <v>0</v>
      </c>
      <c r="H39" s="101">
        <f t="shared" si="20"/>
        <v>0</v>
      </c>
      <c r="I39" s="101">
        <f t="shared" si="20"/>
        <v>0</v>
      </c>
      <c r="J39" s="101">
        <f t="shared" si="20"/>
        <v>0</v>
      </c>
      <c r="K39" s="101">
        <f t="shared" si="20"/>
        <v>0</v>
      </c>
    </row>
    <row r="40" spans="1:11" s="1" customFormat="1" ht="21" customHeight="1">
      <c r="A40" s="56">
        <v>2013199</v>
      </c>
      <c r="B40" s="57" t="s">
        <v>129</v>
      </c>
      <c r="C40" s="101">
        <f t="shared" si="0"/>
        <v>0</v>
      </c>
      <c r="D40" s="101">
        <f t="shared" si="1"/>
        <v>0</v>
      </c>
      <c r="E40" s="102">
        <v>0</v>
      </c>
      <c r="F40" s="102">
        <v>0</v>
      </c>
      <c r="G40" s="102">
        <v>0</v>
      </c>
      <c r="H40" s="102">
        <v>0</v>
      </c>
      <c r="I40" s="101">
        <f t="shared" si="18"/>
        <v>0</v>
      </c>
      <c r="J40" s="101">
        <v>0</v>
      </c>
      <c r="K40" s="101">
        <v>0</v>
      </c>
    </row>
    <row r="41" spans="1:11" s="1" customFormat="1" ht="21" customHeight="1">
      <c r="A41" s="56">
        <v>20132</v>
      </c>
      <c r="B41" s="57" t="s">
        <v>130</v>
      </c>
      <c r="C41" s="101">
        <f t="shared" si="0"/>
        <v>0</v>
      </c>
      <c r="D41" s="101">
        <f t="shared" si="1"/>
        <v>0</v>
      </c>
      <c r="E41" s="101">
        <f aca="true" t="shared" si="21" ref="E41:K41">E42</f>
        <v>0</v>
      </c>
      <c r="F41" s="101">
        <f t="shared" si="21"/>
        <v>0</v>
      </c>
      <c r="G41" s="101">
        <f t="shared" si="21"/>
        <v>0</v>
      </c>
      <c r="H41" s="101">
        <f t="shared" si="21"/>
        <v>0</v>
      </c>
      <c r="I41" s="101">
        <f t="shared" si="21"/>
        <v>0</v>
      </c>
      <c r="J41" s="101">
        <f t="shared" si="21"/>
        <v>0</v>
      </c>
      <c r="K41" s="101">
        <f t="shared" si="21"/>
        <v>0</v>
      </c>
    </row>
    <row r="42" spans="1:11" s="1" customFormat="1" ht="21" customHeight="1">
      <c r="A42" s="56">
        <v>2013299</v>
      </c>
      <c r="B42" s="57" t="s">
        <v>131</v>
      </c>
      <c r="C42" s="101">
        <f t="shared" si="0"/>
        <v>0</v>
      </c>
      <c r="D42" s="101">
        <f t="shared" si="1"/>
        <v>0</v>
      </c>
      <c r="E42" s="102">
        <v>0</v>
      </c>
      <c r="F42" s="102">
        <v>0</v>
      </c>
      <c r="G42" s="102">
        <v>0</v>
      </c>
      <c r="H42" s="102">
        <v>0</v>
      </c>
      <c r="I42" s="101">
        <f aca="true" t="shared" si="22" ref="I42:I46">SUM(J42:K42)</f>
        <v>0</v>
      </c>
      <c r="J42" s="101">
        <v>0</v>
      </c>
      <c r="K42" s="101">
        <v>0</v>
      </c>
    </row>
    <row r="43" spans="1:11" s="1" customFormat="1" ht="21" customHeight="1">
      <c r="A43" s="56">
        <v>20133</v>
      </c>
      <c r="B43" s="57" t="s">
        <v>132</v>
      </c>
      <c r="C43" s="101">
        <f t="shared" si="0"/>
        <v>0</v>
      </c>
      <c r="D43" s="101">
        <f t="shared" si="1"/>
        <v>0</v>
      </c>
      <c r="E43" s="101">
        <f aca="true" t="shared" si="23" ref="E43:K43">E44</f>
        <v>0</v>
      </c>
      <c r="F43" s="101">
        <f t="shared" si="23"/>
        <v>0</v>
      </c>
      <c r="G43" s="101">
        <f t="shared" si="23"/>
        <v>0</v>
      </c>
      <c r="H43" s="101">
        <f t="shared" si="23"/>
        <v>0</v>
      </c>
      <c r="I43" s="101">
        <f t="shared" si="23"/>
        <v>0</v>
      </c>
      <c r="J43" s="101">
        <f t="shared" si="23"/>
        <v>0</v>
      </c>
      <c r="K43" s="101">
        <f t="shared" si="23"/>
        <v>0</v>
      </c>
    </row>
    <row r="44" spans="1:11" s="1" customFormat="1" ht="21" customHeight="1">
      <c r="A44" s="56">
        <v>2013399</v>
      </c>
      <c r="B44" s="57" t="s">
        <v>133</v>
      </c>
      <c r="C44" s="101">
        <f t="shared" si="0"/>
        <v>0</v>
      </c>
      <c r="D44" s="101">
        <f t="shared" si="1"/>
        <v>0</v>
      </c>
      <c r="E44" s="102">
        <v>0</v>
      </c>
      <c r="F44" s="102">
        <v>0</v>
      </c>
      <c r="G44" s="102">
        <v>0</v>
      </c>
      <c r="H44" s="102">
        <v>0</v>
      </c>
      <c r="I44" s="101">
        <f t="shared" si="22"/>
        <v>0</v>
      </c>
      <c r="J44" s="101">
        <v>0</v>
      </c>
      <c r="K44" s="101">
        <v>0</v>
      </c>
    </row>
    <row r="45" spans="1:11" s="1" customFormat="1" ht="21" customHeight="1">
      <c r="A45" s="56">
        <v>20134</v>
      </c>
      <c r="B45" s="57" t="s">
        <v>134</v>
      </c>
      <c r="C45" s="101">
        <f t="shared" si="0"/>
        <v>0</v>
      </c>
      <c r="D45" s="101">
        <f t="shared" si="1"/>
        <v>0</v>
      </c>
      <c r="E45" s="101">
        <f aca="true" t="shared" si="24" ref="E45:K45">E46</f>
        <v>0</v>
      </c>
      <c r="F45" s="101">
        <f t="shared" si="24"/>
        <v>0</v>
      </c>
      <c r="G45" s="101">
        <f t="shared" si="24"/>
        <v>0</v>
      </c>
      <c r="H45" s="101">
        <f t="shared" si="24"/>
        <v>0</v>
      </c>
      <c r="I45" s="101">
        <f t="shared" si="24"/>
        <v>0</v>
      </c>
      <c r="J45" s="101">
        <f t="shared" si="24"/>
        <v>0</v>
      </c>
      <c r="K45" s="101">
        <f t="shared" si="24"/>
        <v>0</v>
      </c>
    </row>
    <row r="46" spans="1:11" s="1" customFormat="1" ht="21" customHeight="1">
      <c r="A46" s="56">
        <v>2013499</v>
      </c>
      <c r="B46" s="57" t="s">
        <v>135</v>
      </c>
      <c r="C46" s="101">
        <f t="shared" si="0"/>
        <v>0</v>
      </c>
      <c r="D46" s="101">
        <f t="shared" si="1"/>
        <v>0</v>
      </c>
      <c r="E46" s="102">
        <v>0</v>
      </c>
      <c r="F46" s="102">
        <v>0</v>
      </c>
      <c r="G46" s="102">
        <v>0</v>
      </c>
      <c r="H46" s="102">
        <v>0</v>
      </c>
      <c r="I46" s="101">
        <f t="shared" si="22"/>
        <v>0</v>
      </c>
      <c r="J46" s="101">
        <v>0</v>
      </c>
      <c r="K46" s="101">
        <v>0</v>
      </c>
    </row>
    <row r="47" spans="1:11" s="1" customFormat="1" ht="21" customHeight="1">
      <c r="A47" s="56">
        <v>20199</v>
      </c>
      <c r="B47" s="57" t="s">
        <v>136</v>
      </c>
      <c r="C47" s="101">
        <f t="shared" si="0"/>
        <v>0</v>
      </c>
      <c r="D47" s="101">
        <f t="shared" si="1"/>
        <v>0</v>
      </c>
      <c r="E47" s="101">
        <f aca="true" t="shared" si="25" ref="E47:K47">E48</f>
        <v>0</v>
      </c>
      <c r="F47" s="101">
        <f t="shared" si="25"/>
        <v>0</v>
      </c>
      <c r="G47" s="101">
        <f t="shared" si="25"/>
        <v>0</v>
      </c>
      <c r="H47" s="101">
        <f t="shared" si="25"/>
        <v>0</v>
      </c>
      <c r="I47" s="101">
        <f t="shared" si="25"/>
        <v>0</v>
      </c>
      <c r="J47" s="101">
        <f t="shared" si="25"/>
        <v>0</v>
      </c>
      <c r="K47" s="101">
        <f t="shared" si="25"/>
        <v>0</v>
      </c>
    </row>
    <row r="48" spans="1:11" s="1" customFormat="1" ht="21" customHeight="1">
      <c r="A48" s="56">
        <v>2019999</v>
      </c>
      <c r="B48" s="57" t="s">
        <v>137</v>
      </c>
      <c r="C48" s="101">
        <f t="shared" si="0"/>
        <v>0</v>
      </c>
      <c r="D48" s="101">
        <f t="shared" si="1"/>
        <v>0</v>
      </c>
      <c r="E48" s="102">
        <v>0</v>
      </c>
      <c r="F48" s="102">
        <v>0</v>
      </c>
      <c r="G48" s="102">
        <v>0</v>
      </c>
      <c r="H48" s="102">
        <v>0</v>
      </c>
      <c r="I48" s="101">
        <f aca="true" t="shared" si="26" ref="I48:I54">SUM(J48:K48)</f>
        <v>0</v>
      </c>
      <c r="J48" s="101">
        <v>0</v>
      </c>
      <c r="K48" s="101">
        <v>0</v>
      </c>
    </row>
    <row r="49" spans="1:11" s="1" customFormat="1" ht="21" customHeight="1">
      <c r="A49" s="56">
        <v>203</v>
      </c>
      <c r="B49" s="57" t="s">
        <v>138</v>
      </c>
      <c r="C49" s="101">
        <f t="shared" si="0"/>
        <v>0</v>
      </c>
      <c r="D49" s="101">
        <f t="shared" si="1"/>
        <v>0</v>
      </c>
      <c r="E49" s="101">
        <f aca="true" t="shared" si="27" ref="E49:K49">E50</f>
        <v>0</v>
      </c>
      <c r="F49" s="101">
        <f t="shared" si="27"/>
        <v>0</v>
      </c>
      <c r="G49" s="101">
        <f t="shared" si="27"/>
        <v>0</v>
      </c>
      <c r="H49" s="101">
        <f t="shared" si="27"/>
        <v>0</v>
      </c>
      <c r="I49" s="101">
        <f t="shared" si="27"/>
        <v>0</v>
      </c>
      <c r="J49" s="101">
        <f t="shared" si="27"/>
        <v>0</v>
      </c>
      <c r="K49" s="101">
        <f t="shared" si="27"/>
        <v>0</v>
      </c>
    </row>
    <row r="50" spans="1:11" s="1" customFormat="1" ht="21" customHeight="1">
      <c r="A50" s="56">
        <v>20306</v>
      </c>
      <c r="B50" s="57" t="s">
        <v>139</v>
      </c>
      <c r="C50" s="101">
        <f t="shared" si="0"/>
        <v>0</v>
      </c>
      <c r="D50" s="101">
        <f t="shared" si="1"/>
        <v>0</v>
      </c>
      <c r="E50" s="101">
        <f aca="true" t="shared" si="28" ref="E50:K50">SUM(E51:E54)</f>
        <v>0</v>
      </c>
      <c r="F50" s="101">
        <f t="shared" si="28"/>
        <v>0</v>
      </c>
      <c r="G50" s="101">
        <f t="shared" si="28"/>
        <v>0</v>
      </c>
      <c r="H50" s="101">
        <f t="shared" si="28"/>
        <v>0</v>
      </c>
      <c r="I50" s="101">
        <f t="shared" si="28"/>
        <v>0</v>
      </c>
      <c r="J50" s="101">
        <f t="shared" si="28"/>
        <v>0</v>
      </c>
      <c r="K50" s="101">
        <f t="shared" si="28"/>
        <v>0</v>
      </c>
    </row>
    <row r="51" spans="1:11" s="1" customFormat="1" ht="21" customHeight="1">
      <c r="A51" s="56">
        <v>2030601</v>
      </c>
      <c r="B51" s="57" t="s">
        <v>140</v>
      </c>
      <c r="C51" s="101">
        <f t="shared" si="0"/>
        <v>0</v>
      </c>
      <c r="D51" s="101">
        <f t="shared" si="1"/>
        <v>0</v>
      </c>
      <c r="E51" s="102">
        <v>0</v>
      </c>
      <c r="F51" s="102">
        <v>0</v>
      </c>
      <c r="G51" s="102">
        <v>0</v>
      </c>
      <c r="H51" s="102">
        <v>0</v>
      </c>
      <c r="I51" s="101">
        <f t="shared" si="26"/>
        <v>0</v>
      </c>
      <c r="J51" s="101">
        <v>0</v>
      </c>
      <c r="K51" s="101">
        <v>0</v>
      </c>
    </row>
    <row r="52" spans="1:11" s="1" customFormat="1" ht="21" customHeight="1">
      <c r="A52" s="56">
        <v>2030603</v>
      </c>
      <c r="B52" s="57" t="s">
        <v>141</v>
      </c>
      <c r="C52" s="101">
        <f t="shared" si="0"/>
        <v>0</v>
      </c>
      <c r="D52" s="101">
        <f t="shared" si="1"/>
        <v>0</v>
      </c>
      <c r="E52" s="102">
        <v>0</v>
      </c>
      <c r="F52" s="102">
        <v>0</v>
      </c>
      <c r="G52" s="102">
        <v>0</v>
      </c>
      <c r="H52" s="102">
        <v>0</v>
      </c>
      <c r="I52" s="101">
        <f t="shared" si="26"/>
        <v>0</v>
      </c>
      <c r="J52" s="101">
        <v>0</v>
      </c>
      <c r="K52" s="101">
        <v>0</v>
      </c>
    </row>
    <row r="53" spans="1:11" s="1" customFormat="1" ht="21" customHeight="1">
      <c r="A53" s="56">
        <v>2030607</v>
      </c>
      <c r="B53" s="57" t="s">
        <v>142</v>
      </c>
      <c r="C53" s="101">
        <f t="shared" si="0"/>
        <v>0</v>
      </c>
      <c r="D53" s="101">
        <f t="shared" si="1"/>
        <v>0</v>
      </c>
      <c r="E53" s="102">
        <v>0</v>
      </c>
      <c r="F53" s="102">
        <v>0</v>
      </c>
      <c r="G53" s="102">
        <v>0</v>
      </c>
      <c r="H53" s="102">
        <v>0</v>
      </c>
      <c r="I53" s="101">
        <f t="shared" si="26"/>
        <v>0</v>
      </c>
      <c r="J53" s="101">
        <v>0</v>
      </c>
      <c r="K53" s="101">
        <v>0</v>
      </c>
    </row>
    <row r="54" spans="1:11" s="1" customFormat="1" ht="21" customHeight="1">
      <c r="A54" s="56">
        <v>2030699</v>
      </c>
      <c r="B54" s="57" t="s">
        <v>143</v>
      </c>
      <c r="C54" s="101">
        <f t="shared" si="0"/>
        <v>0</v>
      </c>
      <c r="D54" s="101">
        <f t="shared" si="1"/>
        <v>0</v>
      </c>
      <c r="E54" s="102">
        <v>0</v>
      </c>
      <c r="F54" s="102">
        <v>0</v>
      </c>
      <c r="G54" s="102">
        <v>0</v>
      </c>
      <c r="H54" s="102">
        <v>0</v>
      </c>
      <c r="I54" s="101">
        <f t="shared" si="26"/>
        <v>0</v>
      </c>
      <c r="J54" s="101">
        <v>0</v>
      </c>
      <c r="K54" s="101">
        <v>0</v>
      </c>
    </row>
    <row r="55" spans="1:11" s="1" customFormat="1" ht="21" customHeight="1">
      <c r="A55" s="56">
        <v>204</v>
      </c>
      <c r="B55" s="57" t="s">
        <v>144</v>
      </c>
      <c r="C55" s="101">
        <f t="shared" si="0"/>
        <v>0</v>
      </c>
      <c r="D55" s="101">
        <f t="shared" si="1"/>
        <v>0</v>
      </c>
      <c r="E55" s="101">
        <f aca="true" t="shared" si="29" ref="E55:K55">E56+E61</f>
        <v>0</v>
      </c>
      <c r="F55" s="101">
        <f t="shared" si="29"/>
        <v>0</v>
      </c>
      <c r="G55" s="101">
        <f t="shared" si="29"/>
        <v>0</v>
      </c>
      <c r="H55" s="101">
        <f t="shared" si="29"/>
        <v>0</v>
      </c>
      <c r="I55" s="101">
        <f t="shared" si="29"/>
        <v>0</v>
      </c>
      <c r="J55" s="101">
        <f t="shared" si="29"/>
        <v>0</v>
      </c>
      <c r="K55" s="101">
        <f t="shared" si="29"/>
        <v>0</v>
      </c>
    </row>
    <row r="56" spans="1:11" s="1" customFormat="1" ht="21" customHeight="1">
      <c r="A56" s="56">
        <v>20402</v>
      </c>
      <c r="B56" s="57" t="s">
        <v>145</v>
      </c>
      <c r="C56" s="101">
        <f t="shared" si="0"/>
        <v>0</v>
      </c>
      <c r="D56" s="101">
        <f t="shared" si="1"/>
        <v>0</v>
      </c>
      <c r="E56" s="101">
        <f aca="true" t="shared" si="30" ref="E56:K56">SUM(E57:E60)</f>
        <v>0</v>
      </c>
      <c r="F56" s="101">
        <f t="shared" si="30"/>
        <v>0</v>
      </c>
      <c r="G56" s="101">
        <f t="shared" si="30"/>
        <v>0</v>
      </c>
      <c r="H56" s="101">
        <f t="shared" si="30"/>
        <v>0</v>
      </c>
      <c r="I56" s="101">
        <f t="shared" si="30"/>
        <v>0</v>
      </c>
      <c r="J56" s="101">
        <f t="shared" si="30"/>
        <v>0</v>
      </c>
      <c r="K56" s="101">
        <f t="shared" si="30"/>
        <v>0</v>
      </c>
    </row>
    <row r="57" spans="1:11" s="1" customFormat="1" ht="21" customHeight="1">
      <c r="A57" s="56">
        <v>2040204</v>
      </c>
      <c r="B57" s="57" t="s">
        <v>146</v>
      </c>
      <c r="C57" s="101">
        <f t="shared" si="0"/>
        <v>0</v>
      </c>
      <c r="D57" s="101">
        <f t="shared" si="1"/>
        <v>0</v>
      </c>
      <c r="E57" s="102">
        <v>0</v>
      </c>
      <c r="F57" s="102">
        <v>0</v>
      </c>
      <c r="G57" s="102">
        <v>0</v>
      </c>
      <c r="H57" s="102">
        <v>0</v>
      </c>
      <c r="I57" s="101">
        <f aca="true" t="shared" si="31" ref="I57:I60">SUM(J57:K57)</f>
        <v>0</v>
      </c>
      <c r="J57" s="101">
        <v>0</v>
      </c>
      <c r="K57" s="101">
        <v>0</v>
      </c>
    </row>
    <row r="58" spans="1:11" s="1" customFormat="1" ht="21" customHeight="1">
      <c r="A58" s="56">
        <v>2040211</v>
      </c>
      <c r="B58" s="57" t="s">
        <v>147</v>
      </c>
      <c r="C58" s="101">
        <f t="shared" si="0"/>
        <v>0</v>
      </c>
      <c r="D58" s="101">
        <f t="shared" si="1"/>
        <v>0</v>
      </c>
      <c r="E58" s="102">
        <v>0</v>
      </c>
      <c r="F58" s="102">
        <v>0</v>
      </c>
      <c r="G58" s="102">
        <v>0</v>
      </c>
      <c r="H58" s="102">
        <v>0</v>
      </c>
      <c r="I58" s="101">
        <f t="shared" si="31"/>
        <v>0</v>
      </c>
      <c r="J58" s="101">
        <v>0</v>
      </c>
      <c r="K58" s="101">
        <v>0</v>
      </c>
    </row>
    <row r="59" spans="1:11" s="1" customFormat="1" ht="21" customHeight="1">
      <c r="A59" s="56">
        <v>2040216</v>
      </c>
      <c r="B59" s="57" t="s">
        <v>148</v>
      </c>
      <c r="C59" s="101">
        <f t="shared" si="0"/>
        <v>0</v>
      </c>
      <c r="D59" s="101">
        <f t="shared" si="1"/>
        <v>0</v>
      </c>
      <c r="E59" s="102">
        <v>0</v>
      </c>
      <c r="F59" s="102">
        <v>0</v>
      </c>
      <c r="G59" s="102">
        <v>0</v>
      </c>
      <c r="H59" s="102">
        <v>0</v>
      </c>
      <c r="I59" s="101">
        <f t="shared" si="31"/>
        <v>0</v>
      </c>
      <c r="J59" s="101">
        <v>0</v>
      </c>
      <c r="K59" s="101">
        <v>0</v>
      </c>
    </row>
    <row r="60" spans="1:11" s="1" customFormat="1" ht="21" customHeight="1">
      <c r="A60" s="56">
        <v>2040299</v>
      </c>
      <c r="B60" s="57" t="s">
        <v>149</v>
      </c>
      <c r="C60" s="101">
        <f t="shared" si="0"/>
        <v>0</v>
      </c>
      <c r="D60" s="101">
        <f t="shared" si="1"/>
        <v>0</v>
      </c>
      <c r="E60" s="102">
        <v>0</v>
      </c>
      <c r="F60" s="102">
        <v>0</v>
      </c>
      <c r="G60" s="102">
        <v>0</v>
      </c>
      <c r="H60" s="102">
        <v>0</v>
      </c>
      <c r="I60" s="101">
        <f t="shared" si="31"/>
        <v>0</v>
      </c>
      <c r="J60" s="101">
        <v>0</v>
      </c>
      <c r="K60" s="101">
        <v>0</v>
      </c>
    </row>
    <row r="61" spans="1:11" s="1" customFormat="1" ht="21" customHeight="1">
      <c r="A61" s="56">
        <v>20406</v>
      </c>
      <c r="B61" s="57" t="s">
        <v>150</v>
      </c>
      <c r="C61" s="101">
        <f t="shared" si="0"/>
        <v>0</v>
      </c>
      <c r="D61" s="101">
        <f t="shared" si="1"/>
        <v>0</v>
      </c>
      <c r="E61" s="101">
        <f aca="true" t="shared" si="32" ref="E61:K61">SUM(E62:E64)</f>
        <v>0</v>
      </c>
      <c r="F61" s="101">
        <f t="shared" si="32"/>
        <v>0</v>
      </c>
      <c r="G61" s="101">
        <f t="shared" si="32"/>
        <v>0</v>
      </c>
      <c r="H61" s="101">
        <f t="shared" si="32"/>
        <v>0</v>
      </c>
      <c r="I61" s="101">
        <f t="shared" si="32"/>
        <v>0</v>
      </c>
      <c r="J61" s="101">
        <f t="shared" si="32"/>
        <v>0</v>
      </c>
      <c r="K61" s="101">
        <f t="shared" si="32"/>
        <v>0</v>
      </c>
    </row>
    <row r="62" spans="1:11" s="1" customFormat="1" ht="21" customHeight="1">
      <c r="A62" s="56">
        <v>2040601</v>
      </c>
      <c r="B62" s="57" t="s">
        <v>151</v>
      </c>
      <c r="C62" s="101">
        <f t="shared" si="0"/>
        <v>0</v>
      </c>
      <c r="D62" s="101">
        <f t="shared" si="1"/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f aca="true" t="shared" si="33" ref="I62:I64">SUM(J62:K62)</f>
        <v>0</v>
      </c>
      <c r="J62" s="101">
        <v>0</v>
      </c>
      <c r="K62" s="101">
        <v>0</v>
      </c>
    </row>
    <row r="63" spans="1:11" s="1" customFormat="1" ht="21" customHeight="1">
      <c r="A63" s="56">
        <v>2040602</v>
      </c>
      <c r="B63" s="57" t="s">
        <v>115</v>
      </c>
      <c r="C63" s="101">
        <f t="shared" si="0"/>
        <v>0</v>
      </c>
      <c r="D63" s="101">
        <f t="shared" si="1"/>
        <v>0</v>
      </c>
      <c r="E63" s="102">
        <v>0</v>
      </c>
      <c r="F63" s="102">
        <v>0</v>
      </c>
      <c r="G63" s="102">
        <v>0</v>
      </c>
      <c r="H63" s="102">
        <v>0</v>
      </c>
      <c r="I63" s="101">
        <f t="shared" si="33"/>
        <v>0</v>
      </c>
      <c r="J63" s="101">
        <v>0</v>
      </c>
      <c r="K63" s="101">
        <v>0</v>
      </c>
    </row>
    <row r="64" spans="1:11" s="1" customFormat="1" ht="21" customHeight="1">
      <c r="A64" s="56">
        <v>2040605</v>
      </c>
      <c r="B64" s="57" t="s">
        <v>152</v>
      </c>
      <c r="C64" s="101">
        <f t="shared" si="0"/>
        <v>0</v>
      </c>
      <c r="D64" s="101">
        <f t="shared" si="1"/>
        <v>0</v>
      </c>
      <c r="E64" s="102">
        <v>0</v>
      </c>
      <c r="F64" s="102">
        <v>0</v>
      </c>
      <c r="G64" s="102">
        <v>0</v>
      </c>
      <c r="H64" s="102">
        <v>0</v>
      </c>
      <c r="I64" s="101">
        <f t="shared" si="33"/>
        <v>0</v>
      </c>
      <c r="J64" s="101">
        <v>0</v>
      </c>
      <c r="K64" s="101">
        <v>0</v>
      </c>
    </row>
    <row r="65" spans="1:11" s="1" customFormat="1" ht="21" customHeight="1">
      <c r="A65" s="56">
        <v>205</v>
      </c>
      <c r="B65" s="57" t="s">
        <v>153</v>
      </c>
      <c r="C65" s="101">
        <f t="shared" si="0"/>
        <v>4800000</v>
      </c>
      <c r="D65" s="101">
        <f t="shared" si="1"/>
        <v>0</v>
      </c>
      <c r="E65" s="101">
        <f aca="true" t="shared" si="34" ref="E65:K65">E66+E68+E74+E79</f>
        <v>0</v>
      </c>
      <c r="F65" s="101">
        <f t="shared" si="34"/>
        <v>0</v>
      </c>
      <c r="G65" s="101">
        <f t="shared" si="34"/>
        <v>0</v>
      </c>
      <c r="H65" s="101">
        <f t="shared" si="34"/>
        <v>0</v>
      </c>
      <c r="I65" s="101">
        <f t="shared" si="34"/>
        <v>4800000</v>
      </c>
      <c r="J65" s="101">
        <f t="shared" si="34"/>
        <v>4800000</v>
      </c>
      <c r="K65" s="101">
        <f t="shared" si="34"/>
        <v>0</v>
      </c>
    </row>
    <row r="66" spans="1:11" s="1" customFormat="1" ht="21" customHeight="1">
      <c r="A66" s="56">
        <v>20501</v>
      </c>
      <c r="B66" s="57" t="s">
        <v>154</v>
      </c>
      <c r="C66" s="101">
        <f t="shared" si="0"/>
        <v>0</v>
      </c>
      <c r="D66" s="101">
        <f t="shared" si="1"/>
        <v>0</v>
      </c>
      <c r="E66" s="101">
        <f aca="true" t="shared" si="35" ref="E66:K66">E67</f>
        <v>0</v>
      </c>
      <c r="F66" s="101">
        <f t="shared" si="35"/>
        <v>0</v>
      </c>
      <c r="G66" s="101">
        <f t="shared" si="35"/>
        <v>0</v>
      </c>
      <c r="H66" s="101">
        <f t="shared" si="35"/>
        <v>0</v>
      </c>
      <c r="I66" s="101">
        <f t="shared" si="35"/>
        <v>0</v>
      </c>
      <c r="J66" s="101">
        <f t="shared" si="35"/>
        <v>0</v>
      </c>
      <c r="K66" s="101">
        <f t="shared" si="35"/>
        <v>0</v>
      </c>
    </row>
    <row r="67" spans="1:11" s="1" customFormat="1" ht="21" customHeight="1">
      <c r="A67" s="56">
        <v>2050199</v>
      </c>
      <c r="B67" s="57" t="s">
        <v>155</v>
      </c>
      <c r="C67" s="101">
        <f t="shared" si="0"/>
        <v>0</v>
      </c>
      <c r="D67" s="101">
        <f t="shared" si="1"/>
        <v>0</v>
      </c>
      <c r="E67" s="102">
        <v>0</v>
      </c>
      <c r="F67" s="102">
        <v>0</v>
      </c>
      <c r="G67" s="102">
        <v>0</v>
      </c>
      <c r="H67" s="102">
        <v>0</v>
      </c>
      <c r="I67" s="101">
        <f aca="true" t="shared" si="36" ref="I67:I73">SUM(J67:K67)</f>
        <v>0</v>
      </c>
      <c r="J67" s="101">
        <v>0</v>
      </c>
      <c r="K67" s="101">
        <v>0</v>
      </c>
    </row>
    <row r="68" spans="1:11" s="1" customFormat="1" ht="21" customHeight="1">
      <c r="A68" s="56">
        <v>20502</v>
      </c>
      <c r="B68" s="57" t="s">
        <v>156</v>
      </c>
      <c r="C68" s="101">
        <f t="shared" si="0"/>
        <v>0</v>
      </c>
      <c r="D68" s="101">
        <f t="shared" si="1"/>
        <v>0</v>
      </c>
      <c r="E68" s="101">
        <f aca="true" t="shared" si="37" ref="E68:K68">SUM(E69:E73)</f>
        <v>0</v>
      </c>
      <c r="F68" s="101">
        <f t="shared" si="37"/>
        <v>0</v>
      </c>
      <c r="G68" s="101">
        <f t="shared" si="37"/>
        <v>0</v>
      </c>
      <c r="H68" s="101">
        <f t="shared" si="37"/>
        <v>0</v>
      </c>
      <c r="I68" s="101">
        <f t="shared" si="37"/>
        <v>0</v>
      </c>
      <c r="J68" s="101">
        <f t="shared" si="37"/>
        <v>0</v>
      </c>
      <c r="K68" s="101">
        <f t="shared" si="37"/>
        <v>0</v>
      </c>
    </row>
    <row r="69" spans="1:11" s="1" customFormat="1" ht="21" customHeight="1">
      <c r="A69" s="56">
        <v>2050201</v>
      </c>
      <c r="B69" s="57" t="s">
        <v>157</v>
      </c>
      <c r="C69" s="101">
        <f aca="true" t="shared" si="38" ref="C69:C132">D69+I69</f>
        <v>0</v>
      </c>
      <c r="D69" s="101">
        <f aca="true" t="shared" si="39" ref="D69:D132">SUM(E69:H69)</f>
        <v>0</v>
      </c>
      <c r="E69" s="102">
        <v>0</v>
      </c>
      <c r="F69" s="102">
        <v>0</v>
      </c>
      <c r="G69" s="102">
        <v>0</v>
      </c>
      <c r="H69" s="102">
        <v>0</v>
      </c>
      <c r="I69" s="101">
        <f t="shared" si="36"/>
        <v>0</v>
      </c>
      <c r="J69" s="101">
        <v>0</v>
      </c>
      <c r="K69" s="101">
        <v>0</v>
      </c>
    </row>
    <row r="70" spans="1:11" s="1" customFormat="1" ht="21" customHeight="1">
      <c r="A70" s="56">
        <v>2050202</v>
      </c>
      <c r="B70" s="57" t="s">
        <v>158</v>
      </c>
      <c r="C70" s="101">
        <f t="shared" si="38"/>
        <v>0</v>
      </c>
      <c r="D70" s="101">
        <f t="shared" si="39"/>
        <v>0</v>
      </c>
      <c r="E70" s="102">
        <v>0</v>
      </c>
      <c r="F70" s="102">
        <v>0</v>
      </c>
      <c r="G70" s="102">
        <v>0</v>
      </c>
      <c r="H70" s="102">
        <v>0</v>
      </c>
      <c r="I70" s="101">
        <f t="shared" si="36"/>
        <v>0</v>
      </c>
      <c r="J70" s="101">
        <v>0</v>
      </c>
      <c r="K70" s="101">
        <v>0</v>
      </c>
    </row>
    <row r="71" spans="1:11" s="1" customFormat="1" ht="21" customHeight="1">
      <c r="A71" s="56">
        <v>2050203</v>
      </c>
      <c r="B71" s="57" t="s">
        <v>159</v>
      </c>
      <c r="C71" s="101">
        <f t="shared" si="38"/>
        <v>0</v>
      </c>
      <c r="D71" s="101">
        <f t="shared" si="39"/>
        <v>0</v>
      </c>
      <c r="E71" s="102">
        <v>0</v>
      </c>
      <c r="F71" s="102">
        <v>0</v>
      </c>
      <c r="G71" s="102">
        <v>0</v>
      </c>
      <c r="H71" s="102">
        <v>0</v>
      </c>
      <c r="I71" s="101">
        <f t="shared" si="36"/>
        <v>0</v>
      </c>
      <c r="J71" s="101">
        <v>0</v>
      </c>
      <c r="K71" s="101">
        <v>0</v>
      </c>
    </row>
    <row r="72" spans="1:11" s="1" customFormat="1" ht="21" customHeight="1">
      <c r="A72" s="56">
        <v>2050206</v>
      </c>
      <c r="B72" s="57" t="s">
        <v>160</v>
      </c>
      <c r="C72" s="101">
        <f t="shared" si="38"/>
        <v>0</v>
      </c>
      <c r="D72" s="101">
        <f t="shared" si="39"/>
        <v>0</v>
      </c>
      <c r="E72" s="102">
        <v>0</v>
      </c>
      <c r="F72" s="102">
        <v>0</v>
      </c>
      <c r="G72" s="102">
        <v>0</v>
      </c>
      <c r="H72" s="102">
        <v>0</v>
      </c>
      <c r="I72" s="101">
        <f t="shared" si="36"/>
        <v>0</v>
      </c>
      <c r="J72" s="101">
        <v>0</v>
      </c>
      <c r="K72" s="101">
        <v>0</v>
      </c>
    </row>
    <row r="73" spans="1:11" s="1" customFormat="1" ht="21" customHeight="1">
      <c r="A73" s="56">
        <v>2050299</v>
      </c>
      <c r="B73" s="57" t="s">
        <v>161</v>
      </c>
      <c r="C73" s="101">
        <f t="shared" si="38"/>
        <v>0</v>
      </c>
      <c r="D73" s="101">
        <f t="shared" si="39"/>
        <v>0</v>
      </c>
      <c r="E73" s="102">
        <v>0</v>
      </c>
      <c r="F73" s="102">
        <v>0</v>
      </c>
      <c r="G73" s="102">
        <v>0</v>
      </c>
      <c r="H73" s="102">
        <v>0</v>
      </c>
      <c r="I73" s="101">
        <f t="shared" si="36"/>
        <v>0</v>
      </c>
      <c r="J73" s="101">
        <v>0</v>
      </c>
      <c r="K73" s="101">
        <v>0</v>
      </c>
    </row>
    <row r="74" spans="1:11" s="1" customFormat="1" ht="21" customHeight="1">
      <c r="A74" s="56">
        <v>20509</v>
      </c>
      <c r="B74" s="57" t="s">
        <v>162</v>
      </c>
      <c r="C74" s="101">
        <f t="shared" si="38"/>
        <v>4800000</v>
      </c>
      <c r="D74" s="101">
        <f t="shared" si="39"/>
        <v>0</v>
      </c>
      <c r="E74" s="101">
        <f aca="true" t="shared" si="40" ref="E74:K74">SUM(E75:E78)</f>
        <v>0</v>
      </c>
      <c r="F74" s="101">
        <f t="shared" si="40"/>
        <v>0</v>
      </c>
      <c r="G74" s="101">
        <f t="shared" si="40"/>
        <v>0</v>
      </c>
      <c r="H74" s="101">
        <f t="shared" si="40"/>
        <v>0</v>
      </c>
      <c r="I74" s="101">
        <f t="shared" si="40"/>
        <v>4800000</v>
      </c>
      <c r="J74" s="101">
        <f t="shared" si="40"/>
        <v>4800000</v>
      </c>
      <c r="K74" s="101">
        <f t="shared" si="40"/>
        <v>0</v>
      </c>
    </row>
    <row r="75" spans="1:11" s="1" customFormat="1" ht="21" customHeight="1">
      <c r="A75" s="56">
        <v>2050901</v>
      </c>
      <c r="B75" s="57" t="s">
        <v>163</v>
      </c>
      <c r="C75" s="101">
        <f t="shared" si="38"/>
        <v>4800000</v>
      </c>
      <c r="D75" s="101">
        <f t="shared" si="39"/>
        <v>0</v>
      </c>
      <c r="E75" s="102">
        <v>0</v>
      </c>
      <c r="F75" s="102">
        <v>0</v>
      </c>
      <c r="G75" s="102">
        <v>0</v>
      </c>
      <c r="H75" s="102">
        <v>0</v>
      </c>
      <c r="I75" s="101">
        <f aca="true" t="shared" si="41" ref="I75:I78">SUM(J75:K75)</f>
        <v>4800000</v>
      </c>
      <c r="J75" s="101">
        <v>4800000</v>
      </c>
      <c r="K75" s="101">
        <v>0</v>
      </c>
    </row>
    <row r="76" spans="1:11" s="1" customFormat="1" ht="21" customHeight="1">
      <c r="A76" s="56">
        <v>2050902</v>
      </c>
      <c r="B76" s="57" t="s">
        <v>164</v>
      </c>
      <c r="C76" s="101">
        <f t="shared" si="38"/>
        <v>0</v>
      </c>
      <c r="D76" s="101">
        <f t="shared" si="39"/>
        <v>0</v>
      </c>
      <c r="E76" s="102">
        <v>0</v>
      </c>
      <c r="F76" s="102">
        <v>0</v>
      </c>
      <c r="G76" s="102">
        <v>0</v>
      </c>
      <c r="H76" s="102">
        <v>0</v>
      </c>
      <c r="I76" s="101">
        <f t="shared" si="41"/>
        <v>0</v>
      </c>
      <c r="J76" s="101">
        <v>0</v>
      </c>
      <c r="K76" s="101">
        <v>0</v>
      </c>
    </row>
    <row r="77" spans="1:11" s="1" customFormat="1" ht="21" customHeight="1">
      <c r="A77" s="56">
        <v>2050904</v>
      </c>
      <c r="B77" s="57" t="s">
        <v>165</v>
      </c>
      <c r="C77" s="101">
        <f t="shared" si="38"/>
        <v>0</v>
      </c>
      <c r="D77" s="101">
        <f t="shared" si="39"/>
        <v>0</v>
      </c>
      <c r="E77" s="102">
        <v>0</v>
      </c>
      <c r="F77" s="102">
        <v>0</v>
      </c>
      <c r="G77" s="102">
        <v>0</v>
      </c>
      <c r="H77" s="102">
        <v>0</v>
      </c>
      <c r="I77" s="101">
        <f t="shared" si="41"/>
        <v>0</v>
      </c>
      <c r="J77" s="101">
        <v>0</v>
      </c>
      <c r="K77" s="101">
        <v>0</v>
      </c>
    </row>
    <row r="78" spans="1:11" s="1" customFormat="1" ht="21" customHeight="1">
      <c r="A78" s="56">
        <v>2050999</v>
      </c>
      <c r="B78" s="57" t="s">
        <v>166</v>
      </c>
      <c r="C78" s="101">
        <f t="shared" si="38"/>
        <v>0</v>
      </c>
      <c r="D78" s="101">
        <f t="shared" si="39"/>
        <v>0</v>
      </c>
      <c r="E78" s="102">
        <v>0</v>
      </c>
      <c r="F78" s="102">
        <v>0</v>
      </c>
      <c r="G78" s="102">
        <v>0</v>
      </c>
      <c r="H78" s="102">
        <v>0</v>
      </c>
      <c r="I78" s="101">
        <f t="shared" si="41"/>
        <v>0</v>
      </c>
      <c r="J78" s="101">
        <v>0</v>
      </c>
      <c r="K78" s="101">
        <v>0</v>
      </c>
    </row>
    <row r="79" spans="1:11" s="1" customFormat="1" ht="21" customHeight="1">
      <c r="A79" s="56">
        <v>20599</v>
      </c>
      <c r="B79" s="57" t="s">
        <v>167</v>
      </c>
      <c r="C79" s="101">
        <f t="shared" si="38"/>
        <v>0</v>
      </c>
      <c r="D79" s="101">
        <f t="shared" si="39"/>
        <v>0</v>
      </c>
      <c r="E79" s="101">
        <f aca="true" t="shared" si="42" ref="E79:K79">E80</f>
        <v>0</v>
      </c>
      <c r="F79" s="101">
        <f t="shared" si="42"/>
        <v>0</v>
      </c>
      <c r="G79" s="101">
        <f t="shared" si="42"/>
        <v>0</v>
      </c>
      <c r="H79" s="101">
        <f t="shared" si="42"/>
        <v>0</v>
      </c>
      <c r="I79" s="101">
        <f t="shared" si="42"/>
        <v>0</v>
      </c>
      <c r="J79" s="101">
        <f t="shared" si="42"/>
        <v>0</v>
      </c>
      <c r="K79" s="101">
        <f t="shared" si="42"/>
        <v>0</v>
      </c>
    </row>
    <row r="80" spans="1:11" s="1" customFormat="1" ht="21" customHeight="1">
      <c r="A80" s="56">
        <v>2059999</v>
      </c>
      <c r="B80" s="57" t="s">
        <v>168</v>
      </c>
      <c r="C80" s="101">
        <f t="shared" si="38"/>
        <v>0</v>
      </c>
      <c r="D80" s="101">
        <f t="shared" si="39"/>
        <v>0</v>
      </c>
      <c r="E80" s="102">
        <v>0</v>
      </c>
      <c r="F80" s="102">
        <v>0</v>
      </c>
      <c r="G80" s="102">
        <v>0</v>
      </c>
      <c r="H80" s="102">
        <v>0</v>
      </c>
      <c r="I80" s="101">
        <f aca="true" t="shared" si="43" ref="I80:I86">SUM(J80:K80)</f>
        <v>0</v>
      </c>
      <c r="J80" s="101">
        <v>0</v>
      </c>
      <c r="K80" s="101">
        <v>0</v>
      </c>
    </row>
    <row r="81" spans="1:11" s="1" customFormat="1" ht="21" customHeight="1">
      <c r="A81" s="56">
        <v>206</v>
      </c>
      <c r="B81" s="57" t="s">
        <v>169</v>
      </c>
      <c r="C81" s="101">
        <f t="shared" si="38"/>
        <v>0</v>
      </c>
      <c r="D81" s="101">
        <f t="shared" si="39"/>
        <v>0</v>
      </c>
      <c r="E81" s="101">
        <f aca="true" t="shared" si="44" ref="E81:K81">E82+E84</f>
        <v>0</v>
      </c>
      <c r="F81" s="101">
        <f t="shared" si="44"/>
        <v>0</v>
      </c>
      <c r="G81" s="101">
        <f t="shared" si="44"/>
        <v>0</v>
      </c>
      <c r="H81" s="101">
        <f t="shared" si="44"/>
        <v>0</v>
      </c>
      <c r="I81" s="101">
        <f t="shared" si="44"/>
        <v>0</v>
      </c>
      <c r="J81" s="101">
        <f t="shared" si="44"/>
        <v>0</v>
      </c>
      <c r="K81" s="101">
        <f t="shared" si="44"/>
        <v>0</v>
      </c>
    </row>
    <row r="82" spans="1:11" s="1" customFormat="1" ht="21" customHeight="1">
      <c r="A82" s="56">
        <v>20607</v>
      </c>
      <c r="B82" s="57" t="s">
        <v>170</v>
      </c>
      <c r="C82" s="101">
        <f t="shared" si="38"/>
        <v>0</v>
      </c>
      <c r="D82" s="101">
        <f t="shared" si="39"/>
        <v>0</v>
      </c>
      <c r="E82" s="101">
        <f aca="true" t="shared" si="45" ref="E82:K82">E83</f>
        <v>0</v>
      </c>
      <c r="F82" s="101">
        <f t="shared" si="45"/>
        <v>0</v>
      </c>
      <c r="G82" s="101">
        <f t="shared" si="45"/>
        <v>0</v>
      </c>
      <c r="H82" s="101">
        <f t="shared" si="45"/>
        <v>0</v>
      </c>
      <c r="I82" s="101">
        <f t="shared" si="45"/>
        <v>0</v>
      </c>
      <c r="J82" s="101">
        <f t="shared" si="45"/>
        <v>0</v>
      </c>
      <c r="K82" s="101">
        <f t="shared" si="45"/>
        <v>0</v>
      </c>
    </row>
    <row r="83" spans="1:11" s="1" customFormat="1" ht="21" customHeight="1">
      <c r="A83" s="56">
        <v>2060702</v>
      </c>
      <c r="B83" s="57" t="s">
        <v>171</v>
      </c>
      <c r="C83" s="101">
        <f t="shared" si="38"/>
        <v>0</v>
      </c>
      <c r="D83" s="101">
        <f t="shared" si="39"/>
        <v>0</v>
      </c>
      <c r="E83" s="109">
        <v>0</v>
      </c>
      <c r="F83" s="109">
        <v>0</v>
      </c>
      <c r="G83" s="109">
        <v>0</v>
      </c>
      <c r="H83" s="109">
        <v>0</v>
      </c>
      <c r="I83" s="101">
        <f t="shared" si="43"/>
        <v>0</v>
      </c>
      <c r="J83" s="101">
        <v>0</v>
      </c>
      <c r="K83" s="101">
        <v>0</v>
      </c>
    </row>
    <row r="84" spans="1:11" s="1" customFormat="1" ht="21" customHeight="1">
      <c r="A84" s="56">
        <v>20699</v>
      </c>
      <c r="B84" s="57" t="s">
        <v>172</v>
      </c>
      <c r="C84" s="101">
        <f t="shared" si="38"/>
        <v>0</v>
      </c>
      <c r="D84" s="101">
        <f t="shared" si="39"/>
        <v>0</v>
      </c>
      <c r="E84" s="101">
        <f aca="true" t="shared" si="46" ref="E84:K84">SUM(E85:E86)</f>
        <v>0</v>
      </c>
      <c r="F84" s="101">
        <f t="shared" si="46"/>
        <v>0</v>
      </c>
      <c r="G84" s="101">
        <f t="shared" si="46"/>
        <v>0</v>
      </c>
      <c r="H84" s="101">
        <f t="shared" si="46"/>
        <v>0</v>
      </c>
      <c r="I84" s="101">
        <f t="shared" si="46"/>
        <v>0</v>
      </c>
      <c r="J84" s="101">
        <f t="shared" si="46"/>
        <v>0</v>
      </c>
      <c r="K84" s="101">
        <f t="shared" si="46"/>
        <v>0</v>
      </c>
    </row>
    <row r="85" spans="1:11" s="1" customFormat="1" ht="21" customHeight="1">
      <c r="A85" s="56">
        <v>2069901</v>
      </c>
      <c r="B85" s="57" t="s">
        <v>173</v>
      </c>
      <c r="C85" s="101">
        <f t="shared" si="38"/>
        <v>0</v>
      </c>
      <c r="D85" s="101">
        <f t="shared" si="39"/>
        <v>0</v>
      </c>
      <c r="E85" s="102">
        <v>0</v>
      </c>
      <c r="F85" s="102">
        <v>0</v>
      </c>
      <c r="G85" s="102">
        <v>0</v>
      </c>
      <c r="H85" s="102">
        <v>0</v>
      </c>
      <c r="I85" s="101">
        <f t="shared" si="43"/>
        <v>0</v>
      </c>
      <c r="J85" s="101">
        <v>0</v>
      </c>
      <c r="K85" s="101">
        <v>0</v>
      </c>
    </row>
    <row r="86" spans="1:11" s="1" customFormat="1" ht="21" customHeight="1">
      <c r="A86" s="56">
        <v>2069999</v>
      </c>
      <c r="B86" s="57" t="s">
        <v>174</v>
      </c>
      <c r="C86" s="101">
        <f t="shared" si="38"/>
        <v>0</v>
      </c>
      <c r="D86" s="101">
        <f t="shared" si="39"/>
        <v>0</v>
      </c>
      <c r="E86" s="102">
        <v>0</v>
      </c>
      <c r="F86" s="102">
        <v>0</v>
      </c>
      <c r="G86" s="102">
        <v>0</v>
      </c>
      <c r="H86" s="102">
        <v>0</v>
      </c>
      <c r="I86" s="101">
        <f t="shared" si="43"/>
        <v>0</v>
      </c>
      <c r="J86" s="101">
        <v>0</v>
      </c>
      <c r="K86" s="101">
        <v>0</v>
      </c>
    </row>
    <row r="87" spans="1:11" s="1" customFormat="1" ht="21" customHeight="1">
      <c r="A87" s="56">
        <v>207</v>
      </c>
      <c r="B87" s="57" t="s">
        <v>175</v>
      </c>
      <c r="C87" s="101">
        <f t="shared" si="38"/>
        <v>1500000</v>
      </c>
      <c r="D87" s="101">
        <f t="shared" si="39"/>
        <v>0</v>
      </c>
      <c r="E87" s="101">
        <f aca="true" t="shared" si="47" ref="E87:K87">E88+E90+E93+E95</f>
        <v>0</v>
      </c>
      <c r="F87" s="101">
        <f t="shared" si="47"/>
        <v>0</v>
      </c>
      <c r="G87" s="101">
        <f t="shared" si="47"/>
        <v>0</v>
      </c>
      <c r="H87" s="101">
        <f t="shared" si="47"/>
        <v>0</v>
      </c>
      <c r="I87" s="101">
        <f t="shared" si="47"/>
        <v>1500000</v>
      </c>
      <c r="J87" s="101">
        <f t="shared" si="47"/>
        <v>1500000</v>
      </c>
      <c r="K87" s="101">
        <f t="shared" si="47"/>
        <v>0</v>
      </c>
    </row>
    <row r="88" spans="1:11" s="1" customFormat="1" ht="21" customHeight="1">
      <c r="A88" s="56">
        <v>20701</v>
      </c>
      <c r="B88" s="57" t="s">
        <v>176</v>
      </c>
      <c r="C88" s="101">
        <f t="shared" si="38"/>
        <v>1500000</v>
      </c>
      <c r="D88" s="101">
        <f t="shared" si="39"/>
        <v>0</v>
      </c>
      <c r="E88" s="101">
        <f aca="true" t="shared" si="48" ref="E88:K88">E89</f>
        <v>0</v>
      </c>
      <c r="F88" s="101">
        <f t="shared" si="48"/>
        <v>0</v>
      </c>
      <c r="G88" s="101">
        <f t="shared" si="48"/>
        <v>0</v>
      </c>
      <c r="H88" s="101">
        <f t="shared" si="48"/>
        <v>0</v>
      </c>
      <c r="I88" s="101">
        <f t="shared" si="48"/>
        <v>1500000</v>
      </c>
      <c r="J88" s="101">
        <f t="shared" si="48"/>
        <v>1500000</v>
      </c>
      <c r="K88" s="101">
        <f t="shared" si="48"/>
        <v>0</v>
      </c>
    </row>
    <row r="89" spans="1:11" s="1" customFormat="1" ht="21" customHeight="1">
      <c r="A89" s="56">
        <v>2070199</v>
      </c>
      <c r="B89" s="57" t="s">
        <v>177</v>
      </c>
      <c r="C89" s="101">
        <f t="shared" si="38"/>
        <v>1500000</v>
      </c>
      <c r="D89" s="101">
        <f t="shared" si="39"/>
        <v>0</v>
      </c>
      <c r="E89" s="102">
        <v>0</v>
      </c>
      <c r="F89" s="102">
        <v>0</v>
      </c>
      <c r="G89" s="102">
        <v>0</v>
      </c>
      <c r="H89" s="102">
        <v>0</v>
      </c>
      <c r="I89" s="101">
        <f aca="true" t="shared" si="49" ref="I89:I92">SUM(J89:K89)</f>
        <v>1500000</v>
      </c>
      <c r="J89" s="101">
        <v>1500000</v>
      </c>
      <c r="K89" s="101">
        <v>0</v>
      </c>
    </row>
    <row r="90" spans="1:11" s="1" customFormat="1" ht="21" customHeight="1">
      <c r="A90" s="56">
        <v>20702</v>
      </c>
      <c r="B90" s="57" t="s">
        <v>178</v>
      </c>
      <c r="C90" s="101">
        <f t="shared" si="38"/>
        <v>0</v>
      </c>
      <c r="D90" s="101">
        <f t="shared" si="39"/>
        <v>0</v>
      </c>
      <c r="E90" s="101">
        <f aca="true" t="shared" si="50" ref="E90:K90">SUM(E91:E92)</f>
        <v>0</v>
      </c>
      <c r="F90" s="101">
        <f t="shared" si="50"/>
        <v>0</v>
      </c>
      <c r="G90" s="101">
        <f t="shared" si="50"/>
        <v>0</v>
      </c>
      <c r="H90" s="101">
        <f t="shared" si="50"/>
        <v>0</v>
      </c>
      <c r="I90" s="101">
        <f t="shared" si="50"/>
        <v>0</v>
      </c>
      <c r="J90" s="101">
        <f t="shared" si="50"/>
        <v>0</v>
      </c>
      <c r="K90" s="101">
        <f t="shared" si="50"/>
        <v>0</v>
      </c>
    </row>
    <row r="91" spans="1:11" s="1" customFormat="1" ht="21" customHeight="1">
      <c r="A91" s="56">
        <v>2070204</v>
      </c>
      <c r="B91" s="57" t="s">
        <v>179</v>
      </c>
      <c r="C91" s="101">
        <f t="shared" si="38"/>
        <v>0</v>
      </c>
      <c r="D91" s="101">
        <f t="shared" si="39"/>
        <v>0</v>
      </c>
      <c r="E91" s="102">
        <v>0</v>
      </c>
      <c r="F91" s="102">
        <v>0</v>
      </c>
      <c r="G91" s="102">
        <v>0</v>
      </c>
      <c r="H91" s="102">
        <v>0</v>
      </c>
      <c r="I91" s="101">
        <f t="shared" si="49"/>
        <v>0</v>
      </c>
      <c r="J91" s="101">
        <v>0</v>
      </c>
      <c r="K91" s="101">
        <v>0</v>
      </c>
    </row>
    <row r="92" spans="1:11" s="1" customFormat="1" ht="21" customHeight="1">
      <c r="A92" s="56">
        <v>2070299</v>
      </c>
      <c r="B92" s="57" t="s">
        <v>180</v>
      </c>
      <c r="C92" s="101">
        <f t="shared" si="38"/>
        <v>0</v>
      </c>
      <c r="D92" s="101">
        <f t="shared" si="39"/>
        <v>0</v>
      </c>
      <c r="E92" s="102">
        <v>0</v>
      </c>
      <c r="F92" s="102">
        <v>0</v>
      </c>
      <c r="G92" s="102">
        <v>0</v>
      </c>
      <c r="H92" s="102">
        <v>0</v>
      </c>
      <c r="I92" s="101">
        <f t="shared" si="49"/>
        <v>0</v>
      </c>
      <c r="J92" s="101">
        <v>0</v>
      </c>
      <c r="K92" s="101">
        <v>0</v>
      </c>
    </row>
    <row r="93" spans="1:11" s="1" customFormat="1" ht="21" customHeight="1">
      <c r="A93" s="56">
        <v>20704</v>
      </c>
      <c r="B93" s="57" t="s">
        <v>181</v>
      </c>
      <c r="C93" s="101">
        <f t="shared" si="38"/>
        <v>0</v>
      </c>
      <c r="D93" s="101">
        <f t="shared" si="39"/>
        <v>0</v>
      </c>
      <c r="E93" s="101">
        <f aca="true" t="shared" si="51" ref="E93:K93">E94</f>
        <v>0</v>
      </c>
      <c r="F93" s="101">
        <f t="shared" si="51"/>
        <v>0</v>
      </c>
      <c r="G93" s="101">
        <f t="shared" si="51"/>
        <v>0</v>
      </c>
      <c r="H93" s="101">
        <f t="shared" si="51"/>
        <v>0</v>
      </c>
      <c r="I93" s="101">
        <f t="shared" si="51"/>
        <v>0</v>
      </c>
      <c r="J93" s="101">
        <f t="shared" si="51"/>
        <v>0</v>
      </c>
      <c r="K93" s="101">
        <f t="shared" si="51"/>
        <v>0</v>
      </c>
    </row>
    <row r="94" spans="1:11" s="1" customFormat="1" ht="21" customHeight="1">
      <c r="A94" s="56">
        <v>2070404</v>
      </c>
      <c r="B94" s="57" t="s">
        <v>182</v>
      </c>
      <c r="C94" s="101">
        <f t="shared" si="38"/>
        <v>0</v>
      </c>
      <c r="D94" s="101">
        <f t="shared" si="39"/>
        <v>0</v>
      </c>
      <c r="E94" s="102">
        <v>0</v>
      </c>
      <c r="F94" s="102">
        <v>0</v>
      </c>
      <c r="G94" s="102">
        <v>0</v>
      </c>
      <c r="H94" s="102">
        <v>0</v>
      </c>
      <c r="I94" s="101">
        <f aca="true" t="shared" si="52" ref="I94:I102">SUM(J94:K94)</f>
        <v>0</v>
      </c>
      <c r="J94" s="101">
        <v>0</v>
      </c>
      <c r="K94" s="101">
        <v>0</v>
      </c>
    </row>
    <row r="95" spans="1:11" s="1" customFormat="1" ht="21" customHeight="1">
      <c r="A95" s="56">
        <v>20799</v>
      </c>
      <c r="B95" s="57" t="s">
        <v>183</v>
      </c>
      <c r="C95" s="101">
        <f t="shared" si="38"/>
        <v>0</v>
      </c>
      <c r="D95" s="101">
        <f t="shared" si="39"/>
        <v>0</v>
      </c>
      <c r="E95" s="101">
        <f aca="true" t="shared" si="53" ref="E95:K95">E96</f>
        <v>0</v>
      </c>
      <c r="F95" s="101">
        <f t="shared" si="53"/>
        <v>0</v>
      </c>
      <c r="G95" s="101">
        <f t="shared" si="53"/>
        <v>0</v>
      </c>
      <c r="H95" s="101">
        <f t="shared" si="53"/>
        <v>0</v>
      </c>
      <c r="I95" s="101">
        <f t="shared" si="53"/>
        <v>0</v>
      </c>
      <c r="J95" s="101">
        <f t="shared" si="53"/>
        <v>0</v>
      </c>
      <c r="K95" s="101">
        <f t="shared" si="53"/>
        <v>0</v>
      </c>
    </row>
    <row r="96" spans="1:11" s="1" customFormat="1" ht="21" customHeight="1">
      <c r="A96" s="56">
        <v>2079999</v>
      </c>
      <c r="B96" s="57" t="s">
        <v>184</v>
      </c>
      <c r="C96" s="101">
        <f t="shared" si="38"/>
        <v>0</v>
      </c>
      <c r="D96" s="101">
        <f t="shared" si="39"/>
        <v>0</v>
      </c>
      <c r="E96" s="102">
        <v>0</v>
      </c>
      <c r="F96" s="102">
        <v>0</v>
      </c>
      <c r="G96" s="102">
        <v>0</v>
      </c>
      <c r="H96" s="102">
        <v>0</v>
      </c>
      <c r="I96" s="101">
        <f t="shared" si="52"/>
        <v>0</v>
      </c>
      <c r="J96" s="101">
        <v>0</v>
      </c>
      <c r="K96" s="101">
        <v>0</v>
      </c>
    </row>
    <row r="97" spans="1:11" s="1" customFormat="1" ht="21" customHeight="1">
      <c r="A97" s="56">
        <v>208</v>
      </c>
      <c r="B97" s="57" t="s">
        <v>185</v>
      </c>
      <c r="C97" s="101">
        <f t="shared" si="38"/>
        <v>3579859.4699999997</v>
      </c>
      <c r="D97" s="101">
        <f t="shared" si="39"/>
        <v>399859.47</v>
      </c>
      <c r="E97" s="101">
        <f aca="true" t="shared" si="54" ref="E97:K97">E98+E103+E108+E113+E116+E118+E125+E127+E132+E135+E137+E139+E141+E143+E146+E148+E150+E152</f>
        <v>399859.47</v>
      </c>
      <c r="F97" s="101">
        <f t="shared" si="54"/>
        <v>0</v>
      </c>
      <c r="G97" s="101">
        <f t="shared" si="54"/>
        <v>0</v>
      </c>
      <c r="H97" s="101">
        <f t="shared" si="54"/>
        <v>0</v>
      </c>
      <c r="I97" s="101">
        <f t="shared" si="54"/>
        <v>3180000</v>
      </c>
      <c r="J97" s="101">
        <f t="shared" si="54"/>
        <v>3180000</v>
      </c>
      <c r="K97" s="101">
        <f t="shared" si="54"/>
        <v>0</v>
      </c>
    </row>
    <row r="98" spans="1:11" s="1" customFormat="1" ht="21" customHeight="1">
      <c r="A98" s="56">
        <v>20801</v>
      </c>
      <c r="B98" s="57" t="s">
        <v>186</v>
      </c>
      <c r="C98" s="101">
        <f t="shared" si="38"/>
        <v>0</v>
      </c>
      <c r="D98" s="101">
        <f t="shared" si="39"/>
        <v>0</v>
      </c>
      <c r="E98" s="101">
        <f aca="true" t="shared" si="55" ref="E98:K98">SUM(E99:E102)</f>
        <v>0</v>
      </c>
      <c r="F98" s="101">
        <f t="shared" si="55"/>
        <v>0</v>
      </c>
      <c r="G98" s="101">
        <f t="shared" si="55"/>
        <v>0</v>
      </c>
      <c r="H98" s="101">
        <f t="shared" si="55"/>
        <v>0</v>
      </c>
      <c r="I98" s="101">
        <f t="shared" si="55"/>
        <v>0</v>
      </c>
      <c r="J98" s="101">
        <f t="shared" si="55"/>
        <v>0</v>
      </c>
      <c r="K98" s="101">
        <f t="shared" si="55"/>
        <v>0</v>
      </c>
    </row>
    <row r="99" spans="1:11" s="1" customFormat="1" ht="21" customHeight="1">
      <c r="A99" s="56">
        <v>2080104</v>
      </c>
      <c r="B99" s="57" t="s">
        <v>187</v>
      </c>
      <c r="C99" s="101">
        <f t="shared" si="38"/>
        <v>0</v>
      </c>
      <c r="D99" s="101">
        <f t="shared" si="39"/>
        <v>0</v>
      </c>
      <c r="E99" s="101">
        <v>0</v>
      </c>
      <c r="F99" s="101">
        <v>0</v>
      </c>
      <c r="G99" s="101">
        <v>0</v>
      </c>
      <c r="H99" s="101">
        <v>0</v>
      </c>
      <c r="I99" s="101">
        <f t="shared" si="52"/>
        <v>0</v>
      </c>
      <c r="J99" s="101">
        <v>0</v>
      </c>
      <c r="K99" s="101">
        <v>0</v>
      </c>
    </row>
    <row r="100" spans="1:11" s="1" customFormat="1" ht="21" customHeight="1">
      <c r="A100" s="56">
        <v>2080107</v>
      </c>
      <c r="B100" s="57" t="s">
        <v>188</v>
      </c>
      <c r="C100" s="101">
        <f t="shared" si="38"/>
        <v>0</v>
      </c>
      <c r="D100" s="101">
        <f t="shared" si="39"/>
        <v>0</v>
      </c>
      <c r="E100" s="109">
        <v>0</v>
      </c>
      <c r="F100" s="109">
        <v>0</v>
      </c>
      <c r="G100" s="109">
        <v>0</v>
      </c>
      <c r="H100" s="109">
        <v>0</v>
      </c>
      <c r="I100" s="101">
        <f t="shared" si="52"/>
        <v>0</v>
      </c>
      <c r="J100" s="101">
        <v>0</v>
      </c>
      <c r="K100" s="101">
        <v>0</v>
      </c>
    </row>
    <row r="101" spans="1:11" s="1" customFormat="1" ht="21" customHeight="1">
      <c r="A101" s="56">
        <v>2080108</v>
      </c>
      <c r="B101" s="57" t="s">
        <v>189</v>
      </c>
      <c r="C101" s="101">
        <f t="shared" si="38"/>
        <v>0</v>
      </c>
      <c r="D101" s="101">
        <f t="shared" si="39"/>
        <v>0</v>
      </c>
      <c r="E101" s="109">
        <v>0</v>
      </c>
      <c r="F101" s="109">
        <v>0</v>
      </c>
      <c r="G101" s="109">
        <v>0</v>
      </c>
      <c r="H101" s="109">
        <v>0</v>
      </c>
      <c r="I101" s="101">
        <f t="shared" si="52"/>
        <v>0</v>
      </c>
      <c r="J101" s="101">
        <v>0</v>
      </c>
      <c r="K101" s="101">
        <v>0</v>
      </c>
    </row>
    <row r="102" spans="1:11" s="1" customFormat="1" ht="21" customHeight="1">
      <c r="A102" s="56">
        <v>2080199</v>
      </c>
      <c r="B102" s="57" t="s">
        <v>190</v>
      </c>
      <c r="C102" s="101">
        <f t="shared" si="38"/>
        <v>0</v>
      </c>
      <c r="D102" s="101">
        <f t="shared" si="39"/>
        <v>0</v>
      </c>
      <c r="E102" s="109">
        <v>0</v>
      </c>
      <c r="F102" s="109">
        <v>0</v>
      </c>
      <c r="G102" s="109">
        <v>0</v>
      </c>
      <c r="H102" s="109">
        <v>0</v>
      </c>
      <c r="I102" s="101">
        <f t="shared" si="52"/>
        <v>0</v>
      </c>
      <c r="J102" s="101">
        <v>0</v>
      </c>
      <c r="K102" s="101">
        <v>0</v>
      </c>
    </row>
    <row r="103" spans="1:11" s="1" customFormat="1" ht="21" customHeight="1">
      <c r="A103" s="56">
        <v>20802</v>
      </c>
      <c r="B103" s="57" t="s">
        <v>191</v>
      </c>
      <c r="C103" s="101">
        <f t="shared" si="38"/>
        <v>0</v>
      </c>
      <c r="D103" s="101">
        <f t="shared" si="39"/>
        <v>0</v>
      </c>
      <c r="E103" s="101">
        <f aca="true" t="shared" si="56" ref="E103:K103">SUM(E104:E107)</f>
        <v>0</v>
      </c>
      <c r="F103" s="101">
        <f t="shared" si="56"/>
        <v>0</v>
      </c>
      <c r="G103" s="101">
        <f t="shared" si="56"/>
        <v>0</v>
      </c>
      <c r="H103" s="101">
        <f t="shared" si="56"/>
        <v>0</v>
      </c>
      <c r="I103" s="101">
        <f t="shared" si="56"/>
        <v>0</v>
      </c>
      <c r="J103" s="101">
        <f t="shared" si="56"/>
        <v>0</v>
      </c>
      <c r="K103" s="101">
        <f t="shared" si="56"/>
        <v>0</v>
      </c>
    </row>
    <row r="104" spans="1:11" s="1" customFormat="1" ht="21" customHeight="1">
      <c r="A104" s="56">
        <v>2080204</v>
      </c>
      <c r="B104" s="57" t="s">
        <v>192</v>
      </c>
      <c r="C104" s="101">
        <f t="shared" si="38"/>
        <v>0</v>
      </c>
      <c r="D104" s="101">
        <f t="shared" si="39"/>
        <v>0</v>
      </c>
      <c r="E104" s="102">
        <v>0</v>
      </c>
      <c r="F104" s="102">
        <v>0</v>
      </c>
      <c r="G104" s="102">
        <v>0</v>
      </c>
      <c r="H104" s="102">
        <v>0</v>
      </c>
      <c r="I104" s="101">
        <f aca="true" t="shared" si="57" ref="I104:I107">SUM(J104:K104)</f>
        <v>0</v>
      </c>
      <c r="J104" s="101">
        <v>0</v>
      </c>
      <c r="K104" s="101">
        <v>0</v>
      </c>
    </row>
    <row r="105" spans="1:11" s="1" customFormat="1" ht="21" customHeight="1">
      <c r="A105" s="56">
        <v>2080205</v>
      </c>
      <c r="B105" s="57" t="s">
        <v>193</v>
      </c>
      <c r="C105" s="101">
        <f t="shared" si="38"/>
        <v>0</v>
      </c>
      <c r="D105" s="101">
        <f t="shared" si="39"/>
        <v>0</v>
      </c>
      <c r="E105" s="102">
        <v>0</v>
      </c>
      <c r="F105" s="102">
        <v>0</v>
      </c>
      <c r="G105" s="102">
        <v>0</v>
      </c>
      <c r="H105" s="102">
        <v>0</v>
      </c>
      <c r="I105" s="101">
        <f t="shared" si="57"/>
        <v>0</v>
      </c>
      <c r="J105" s="101">
        <v>0</v>
      </c>
      <c r="K105" s="101">
        <v>0</v>
      </c>
    </row>
    <row r="106" spans="1:11" s="1" customFormat="1" ht="21" customHeight="1">
      <c r="A106" s="56">
        <v>2080208</v>
      </c>
      <c r="B106" s="57" t="s">
        <v>194</v>
      </c>
      <c r="C106" s="101">
        <f t="shared" si="38"/>
        <v>0</v>
      </c>
      <c r="D106" s="101">
        <f t="shared" si="39"/>
        <v>0</v>
      </c>
      <c r="E106" s="102">
        <v>0</v>
      </c>
      <c r="F106" s="102">
        <v>0</v>
      </c>
      <c r="G106" s="102">
        <v>0</v>
      </c>
      <c r="H106" s="102">
        <v>0</v>
      </c>
      <c r="I106" s="101">
        <f t="shared" si="57"/>
        <v>0</v>
      </c>
      <c r="J106" s="101">
        <v>0</v>
      </c>
      <c r="K106" s="101">
        <v>0</v>
      </c>
    </row>
    <row r="107" spans="1:11" s="1" customFormat="1" ht="21" customHeight="1">
      <c r="A107" s="56">
        <v>2080299</v>
      </c>
      <c r="B107" s="57" t="s">
        <v>195</v>
      </c>
      <c r="C107" s="101">
        <f t="shared" si="38"/>
        <v>0</v>
      </c>
      <c r="D107" s="101">
        <f t="shared" si="39"/>
        <v>0</v>
      </c>
      <c r="E107" s="102">
        <v>0</v>
      </c>
      <c r="F107" s="102">
        <v>0</v>
      </c>
      <c r="G107" s="102">
        <v>0</v>
      </c>
      <c r="H107" s="102">
        <v>0</v>
      </c>
      <c r="I107" s="101">
        <f t="shared" si="57"/>
        <v>0</v>
      </c>
      <c r="J107" s="101">
        <v>0</v>
      </c>
      <c r="K107" s="101">
        <v>0</v>
      </c>
    </row>
    <row r="108" spans="1:11" s="1" customFormat="1" ht="21" customHeight="1">
      <c r="A108" s="56">
        <v>20805</v>
      </c>
      <c r="B108" s="57" t="s">
        <v>196</v>
      </c>
      <c r="C108" s="101">
        <f t="shared" si="38"/>
        <v>359517.44</v>
      </c>
      <c r="D108" s="101">
        <f t="shared" si="39"/>
        <v>359517.44</v>
      </c>
      <c r="E108" s="101">
        <f aca="true" t="shared" si="58" ref="E108:K108">SUM(E109:E112)</f>
        <v>359517.44</v>
      </c>
      <c r="F108" s="101">
        <f t="shared" si="58"/>
        <v>0</v>
      </c>
      <c r="G108" s="101">
        <f t="shared" si="58"/>
        <v>0</v>
      </c>
      <c r="H108" s="101">
        <f t="shared" si="58"/>
        <v>0</v>
      </c>
      <c r="I108" s="101">
        <f t="shared" si="58"/>
        <v>0</v>
      </c>
      <c r="J108" s="101">
        <f t="shared" si="58"/>
        <v>0</v>
      </c>
      <c r="K108" s="101">
        <f t="shared" si="58"/>
        <v>0</v>
      </c>
    </row>
    <row r="109" spans="1:11" s="1" customFormat="1" ht="21" customHeight="1">
      <c r="A109" s="56">
        <v>2080501</v>
      </c>
      <c r="B109" s="57" t="s">
        <v>197</v>
      </c>
      <c r="C109" s="101">
        <f t="shared" si="38"/>
        <v>0</v>
      </c>
      <c r="D109" s="101">
        <f t="shared" si="39"/>
        <v>0</v>
      </c>
      <c r="E109" s="101">
        <v>0</v>
      </c>
      <c r="F109" s="101">
        <v>0</v>
      </c>
      <c r="G109" s="101">
        <v>0</v>
      </c>
      <c r="H109" s="101">
        <v>0</v>
      </c>
      <c r="I109" s="101">
        <f aca="true" t="shared" si="59" ref="I109:I112">SUM(J109:K109)</f>
        <v>0</v>
      </c>
      <c r="J109" s="101">
        <v>0</v>
      </c>
      <c r="K109" s="101">
        <v>0</v>
      </c>
    </row>
    <row r="110" spans="1:11" s="1" customFormat="1" ht="21" customHeight="1">
      <c r="A110" s="56">
        <v>2080502</v>
      </c>
      <c r="B110" s="57" t="s">
        <v>198</v>
      </c>
      <c r="C110" s="101">
        <f t="shared" si="38"/>
        <v>0</v>
      </c>
      <c r="D110" s="101">
        <f t="shared" si="39"/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f t="shared" si="59"/>
        <v>0</v>
      </c>
      <c r="J110" s="101">
        <v>0</v>
      </c>
      <c r="K110" s="101">
        <v>0</v>
      </c>
    </row>
    <row r="111" spans="1:11" s="1" customFormat="1" ht="21" customHeight="1">
      <c r="A111" s="70">
        <v>2080505</v>
      </c>
      <c r="B111" s="60" t="s">
        <v>199</v>
      </c>
      <c r="C111" s="101">
        <f t="shared" si="38"/>
        <v>359517.44</v>
      </c>
      <c r="D111" s="101">
        <f t="shared" si="39"/>
        <v>359517.44</v>
      </c>
      <c r="E111" s="101">
        <v>359517.44</v>
      </c>
      <c r="F111" s="101">
        <v>0</v>
      </c>
      <c r="G111" s="101">
        <v>0</v>
      </c>
      <c r="H111" s="101">
        <v>0</v>
      </c>
      <c r="I111" s="101">
        <f t="shared" si="59"/>
        <v>0</v>
      </c>
      <c r="J111" s="101">
        <v>0</v>
      </c>
      <c r="K111" s="101">
        <v>0</v>
      </c>
    </row>
    <row r="112" spans="1:11" s="1" customFormat="1" ht="21" customHeight="1">
      <c r="A112" s="113">
        <v>2080506</v>
      </c>
      <c r="B112" s="114" t="s">
        <v>200</v>
      </c>
      <c r="C112" s="105">
        <f t="shared" si="38"/>
        <v>0</v>
      </c>
      <c r="D112" s="105">
        <f t="shared" si="39"/>
        <v>0</v>
      </c>
      <c r="E112" s="105">
        <v>0</v>
      </c>
      <c r="F112" s="105">
        <v>0</v>
      </c>
      <c r="G112" s="105">
        <v>0</v>
      </c>
      <c r="H112" s="105">
        <v>0</v>
      </c>
      <c r="I112" s="105">
        <f t="shared" si="59"/>
        <v>0</v>
      </c>
      <c r="J112" s="105">
        <v>0</v>
      </c>
      <c r="K112" s="105">
        <v>0</v>
      </c>
    </row>
    <row r="113" spans="1:11" s="1" customFormat="1" ht="21" customHeight="1">
      <c r="A113" s="67">
        <v>20806</v>
      </c>
      <c r="B113" s="68" t="s">
        <v>201</v>
      </c>
      <c r="C113" s="107">
        <f t="shared" si="38"/>
        <v>0</v>
      </c>
      <c r="D113" s="107">
        <f t="shared" si="39"/>
        <v>0</v>
      </c>
      <c r="E113" s="107">
        <f aca="true" t="shared" si="60" ref="E113:K113">SUM(E114:E115)</f>
        <v>0</v>
      </c>
      <c r="F113" s="107">
        <f t="shared" si="60"/>
        <v>0</v>
      </c>
      <c r="G113" s="107">
        <f t="shared" si="60"/>
        <v>0</v>
      </c>
      <c r="H113" s="107">
        <f t="shared" si="60"/>
        <v>0</v>
      </c>
      <c r="I113" s="107">
        <f t="shared" si="60"/>
        <v>0</v>
      </c>
      <c r="J113" s="107">
        <f t="shared" si="60"/>
        <v>0</v>
      </c>
      <c r="K113" s="107">
        <f t="shared" si="60"/>
        <v>0</v>
      </c>
    </row>
    <row r="114" spans="1:11" s="1" customFormat="1" ht="21" customHeight="1">
      <c r="A114" s="56">
        <v>2080601</v>
      </c>
      <c r="B114" s="57" t="s">
        <v>202</v>
      </c>
      <c r="C114" s="101">
        <f t="shared" si="38"/>
        <v>0</v>
      </c>
      <c r="D114" s="101">
        <f t="shared" si="39"/>
        <v>0</v>
      </c>
      <c r="E114" s="102">
        <v>0</v>
      </c>
      <c r="F114" s="102">
        <v>0</v>
      </c>
      <c r="G114" s="102">
        <v>0</v>
      </c>
      <c r="H114" s="102">
        <v>0</v>
      </c>
      <c r="I114" s="101">
        <f aca="true" t="shared" si="61" ref="I114:I117">SUM(J114:K114)</f>
        <v>0</v>
      </c>
      <c r="J114" s="101">
        <v>0</v>
      </c>
      <c r="K114" s="101">
        <v>0</v>
      </c>
    </row>
    <row r="115" spans="1:11" s="1" customFormat="1" ht="21" customHeight="1">
      <c r="A115" s="56">
        <v>2080699</v>
      </c>
      <c r="B115" s="57" t="s">
        <v>203</v>
      </c>
      <c r="C115" s="101">
        <f t="shared" si="38"/>
        <v>0</v>
      </c>
      <c r="D115" s="101">
        <f t="shared" si="39"/>
        <v>0</v>
      </c>
      <c r="E115" s="102">
        <v>0</v>
      </c>
      <c r="F115" s="102">
        <v>0</v>
      </c>
      <c r="G115" s="102">
        <v>0</v>
      </c>
      <c r="H115" s="102">
        <v>0</v>
      </c>
      <c r="I115" s="101">
        <f t="shared" si="61"/>
        <v>0</v>
      </c>
      <c r="J115" s="101">
        <v>0</v>
      </c>
      <c r="K115" s="101">
        <v>0</v>
      </c>
    </row>
    <row r="116" spans="1:11" s="1" customFormat="1" ht="21" customHeight="1">
      <c r="A116" s="56">
        <v>20807</v>
      </c>
      <c r="B116" s="57" t="s">
        <v>204</v>
      </c>
      <c r="C116" s="101">
        <f t="shared" si="38"/>
        <v>0</v>
      </c>
      <c r="D116" s="101">
        <f t="shared" si="39"/>
        <v>0</v>
      </c>
      <c r="E116" s="101">
        <f aca="true" t="shared" si="62" ref="E116:K116">E117</f>
        <v>0</v>
      </c>
      <c r="F116" s="101">
        <f t="shared" si="62"/>
        <v>0</v>
      </c>
      <c r="G116" s="101">
        <f t="shared" si="62"/>
        <v>0</v>
      </c>
      <c r="H116" s="101">
        <f t="shared" si="62"/>
        <v>0</v>
      </c>
      <c r="I116" s="101">
        <f t="shared" si="62"/>
        <v>0</v>
      </c>
      <c r="J116" s="101">
        <f t="shared" si="62"/>
        <v>0</v>
      </c>
      <c r="K116" s="101">
        <f t="shared" si="62"/>
        <v>0</v>
      </c>
    </row>
    <row r="117" spans="1:11" s="1" customFormat="1" ht="21" customHeight="1">
      <c r="A117" s="56">
        <v>2080701</v>
      </c>
      <c r="B117" s="57" t="s">
        <v>205</v>
      </c>
      <c r="C117" s="101">
        <f t="shared" si="38"/>
        <v>0</v>
      </c>
      <c r="D117" s="101">
        <f t="shared" si="39"/>
        <v>0</v>
      </c>
      <c r="E117" s="102">
        <v>0</v>
      </c>
      <c r="F117" s="102">
        <v>0</v>
      </c>
      <c r="G117" s="102">
        <v>0</v>
      </c>
      <c r="H117" s="102">
        <v>0</v>
      </c>
      <c r="I117" s="101">
        <f t="shared" si="61"/>
        <v>0</v>
      </c>
      <c r="J117" s="101">
        <v>0</v>
      </c>
      <c r="K117" s="101">
        <v>0</v>
      </c>
    </row>
    <row r="118" spans="1:11" s="1" customFormat="1" ht="21" customHeight="1">
      <c r="A118" s="56">
        <v>20808</v>
      </c>
      <c r="B118" s="57" t="s">
        <v>206</v>
      </c>
      <c r="C118" s="101">
        <f t="shared" si="38"/>
        <v>300000</v>
      </c>
      <c r="D118" s="101">
        <f t="shared" si="39"/>
        <v>0</v>
      </c>
      <c r="E118" s="101">
        <f aca="true" t="shared" si="63" ref="E118:K118">SUM(E119:E124)</f>
        <v>0</v>
      </c>
      <c r="F118" s="101">
        <f t="shared" si="63"/>
        <v>0</v>
      </c>
      <c r="G118" s="101">
        <f t="shared" si="63"/>
        <v>0</v>
      </c>
      <c r="H118" s="101">
        <f t="shared" si="63"/>
        <v>0</v>
      </c>
      <c r="I118" s="101">
        <f t="shared" si="63"/>
        <v>300000</v>
      </c>
      <c r="J118" s="101">
        <f t="shared" si="63"/>
        <v>300000</v>
      </c>
      <c r="K118" s="101">
        <f t="shared" si="63"/>
        <v>0</v>
      </c>
    </row>
    <row r="119" spans="1:11" s="1" customFormat="1" ht="21" customHeight="1">
      <c r="A119" s="56">
        <v>2080801</v>
      </c>
      <c r="B119" s="57" t="s">
        <v>207</v>
      </c>
      <c r="C119" s="101">
        <f t="shared" si="38"/>
        <v>300000</v>
      </c>
      <c r="D119" s="101">
        <f t="shared" si="39"/>
        <v>0</v>
      </c>
      <c r="E119" s="102">
        <v>0</v>
      </c>
      <c r="F119" s="102">
        <v>0</v>
      </c>
      <c r="G119" s="102">
        <v>0</v>
      </c>
      <c r="H119" s="102">
        <v>0</v>
      </c>
      <c r="I119" s="101">
        <f aca="true" t="shared" si="64" ref="I119:I124">SUM(J119:K119)</f>
        <v>300000</v>
      </c>
      <c r="J119" s="101">
        <v>300000</v>
      </c>
      <c r="K119" s="101">
        <v>0</v>
      </c>
    </row>
    <row r="120" spans="1:11" s="1" customFormat="1" ht="21" customHeight="1">
      <c r="A120" s="56">
        <v>2080802</v>
      </c>
      <c r="B120" s="57" t="s">
        <v>208</v>
      </c>
      <c r="C120" s="101">
        <f t="shared" si="38"/>
        <v>0</v>
      </c>
      <c r="D120" s="101">
        <f t="shared" si="39"/>
        <v>0</v>
      </c>
      <c r="E120" s="102">
        <v>0</v>
      </c>
      <c r="F120" s="102">
        <v>0</v>
      </c>
      <c r="G120" s="102">
        <v>0</v>
      </c>
      <c r="H120" s="102">
        <v>0</v>
      </c>
      <c r="I120" s="101">
        <f t="shared" si="64"/>
        <v>0</v>
      </c>
      <c r="J120" s="101">
        <v>0</v>
      </c>
      <c r="K120" s="101">
        <v>0</v>
      </c>
    </row>
    <row r="121" spans="1:11" s="1" customFormat="1" ht="21" customHeight="1">
      <c r="A121" s="56">
        <v>2080803</v>
      </c>
      <c r="B121" s="57" t="s">
        <v>209</v>
      </c>
      <c r="C121" s="101">
        <f t="shared" si="38"/>
        <v>0</v>
      </c>
      <c r="D121" s="101">
        <f t="shared" si="39"/>
        <v>0</v>
      </c>
      <c r="E121" s="102">
        <v>0</v>
      </c>
      <c r="F121" s="102">
        <v>0</v>
      </c>
      <c r="G121" s="102">
        <v>0</v>
      </c>
      <c r="H121" s="102">
        <v>0</v>
      </c>
      <c r="I121" s="101">
        <f t="shared" si="64"/>
        <v>0</v>
      </c>
      <c r="J121" s="101">
        <v>0</v>
      </c>
      <c r="K121" s="101">
        <v>0</v>
      </c>
    </row>
    <row r="122" spans="1:11" s="1" customFormat="1" ht="21" customHeight="1">
      <c r="A122" s="56">
        <v>2080805</v>
      </c>
      <c r="B122" s="57" t="s">
        <v>210</v>
      </c>
      <c r="C122" s="101">
        <f t="shared" si="38"/>
        <v>0</v>
      </c>
      <c r="D122" s="101">
        <f t="shared" si="39"/>
        <v>0</v>
      </c>
      <c r="E122" s="102">
        <v>0</v>
      </c>
      <c r="F122" s="102">
        <v>0</v>
      </c>
      <c r="G122" s="102">
        <v>0</v>
      </c>
      <c r="H122" s="102">
        <v>0</v>
      </c>
      <c r="I122" s="101">
        <f t="shared" si="64"/>
        <v>0</v>
      </c>
      <c r="J122" s="101">
        <v>0</v>
      </c>
      <c r="K122" s="101">
        <v>0</v>
      </c>
    </row>
    <row r="123" spans="1:11" s="1" customFormat="1" ht="21" customHeight="1">
      <c r="A123" s="56">
        <v>2080806</v>
      </c>
      <c r="B123" s="57" t="s">
        <v>211</v>
      </c>
      <c r="C123" s="101">
        <f t="shared" si="38"/>
        <v>0</v>
      </c>
      <c r="D123" s="101">
        <f t="shared" si="39"/>
        <v>0</v>
      </c>
      <c r="E123" s="102">
        <v>0</v>
      </c>
      <c r="F123" s="102">
        <v>0</v>
      </c>
      <c r="G123" s="102">
        <v>0</v>
      </c>
      <c r="H123" s="102">
        <v>0</v>
      </c>
      <c r="I123" s="101">
        <f t="shared" si="64"/>
        <v>0</v>
      </c>
      <c r="J123" s="101">
        <v>0</v>
      </c>
      <c r="K123" s="101">
        <v>0</v>
      </c>
    </row>
    <row r="124" spans="1:11" s="1" customFormat="1" ht="21" customHeight="1">
      <c r="A124" s="56">
        <v>2080899</v>
      </c>
      <c r="B124" s="57" t="s">
        <v>212</v>
      </c>
      <c r="C124" s="101">
        <f t="shared" si="38"/>
        <v>0</v>
      </c>
      <c r="D124" s="101">
        <f t="shared" si="39"/>
        <v>0</v>
      </c>
      <c r="E124" s="102">
        <v>0</v>
      </c>
      <c r="F124" s="102">
        <v>0</v>
      </c>
      <c r="G124" s="102">
        <v>0</v>
      </c>
      <c r="H124" s="102">
        <v>0</v>
      </c>
      <c r="I124" s="101">
        <f t="shared" si="64"/>
        <v>0</v>
      </c>
      <c r="J124" s="101">
        <v>0</v>
      </c>
      <c r="K124" s="101">
        <v>0</v>
      </c>
    </row>
    <row r="125" spans="1:11" s="1" customFormat="1" ht="21" customHeight="1">
      <c r="A125" s="56">
        <v>20809</v>
      </c>
      <c r="B125" s="57" t="s">
        <v>213</v>
      </c>
      <c r="C125" s="101">
        <f t="shared" si="38"/>
        <v>0</v>
      </c>
      <c r="D125" s="101">
        <f t="shared" si="39"/>
        <v>0</v>
      </c>
      <c r="E125" s="101">
        <f aca="true" t="shared" si="65" ref="E125:K125">E126</f>
        <v>0</v>
      </c>
      <c r="F125" s="101">
        <f t="shared" si="65"/>
        <v>0</v>
      </c>
      <c r="G125" s="101">
        <f t="shared" si="65"/>
        <v>0</v>
      </c>
      <c r="H125" s="101">
        <f t="shared" si="65"/>
        <v>0</v>
      </c>
      <c r="I125" s="101">
        <f t="shared" si="65"/>
        <v>0</v>
      </c>
      <c r="J125" s="101">
        <f t="shared" si="65"/>
        <v>0</v>
      </c>
      <c r="K125" s="101">
        <f t="shared" si="65"/>
        <v>0</v>
      </c>
    </row>
    <row r="126" spans="1:11" s="1" customFormat="1" ht="21" customHeight="1">
      <c r="A126" s="56">
        <v>2080901</v>
      </c>
      <c r="B126" s="57" t="s">
        <v>214</v>
      </c>
      <c r="C126" s="101">
        <f t="shared" si="38"/>
        <v>0</v>
      </c>
      <c r="D126" s="101">
        <f t="shared" si="39"/>
        <v>0</v>
      </c>
      <c r="E126" s="102">
        <v>0</v>
      </c>
      <c r="F126" s="102">
        <v>0</v>
      </c>
      <c r="G126" s="102">
        <v>0</v>
      </c>
      <c r="H126" s="102">
        <v>0</v>
      </c>
      <c r="I126" s="101">
        <f aca="true" t="shared" si="66" ref="I126:I131">SUM(J126:K126)</f>
        <v>0</v>
      </c>
      <c r="J126" s="101">
        <v>0</v>
      </c>
      <c r="K126" s="101">
        <v>0</v>
      </c>
    </row>
    <row r="127" spans="1:11" s="1" customFormat="1" ht="21" customHeight="1">
      <c r="A127" s="56">
        <v>20810</v>
      </c>
      <c r="B127" s="57" t="s">
        <v>215</v>
      </c>
      <c r="C127" s="101">
        <f t="shared" si="38"/>
        <v>2280000</v>
      </c>
      <c r="D127" s="101">
        <f t="shared" si="39"/>
        <v>0</v>
      </c>
      <c r="E127" s="101">
        <f aca="true" t="shared" si="67" ref="E127:K127">SUM(E128:E131)</f>
        <v>0</v>
      </c>
      <c r="F127" s="101">
        <f t="shared" si="67"/>
        <v>0</v>
      </c>
      <c r="G127" s="101">
        <f t="shared" si="67"/>
        <v>0</v>
      </c>
      <c r="H127" s="101">
        <f t="shared" si="67"/>
        <v>0</v>
      </c>
      <c r="I127" s="101">
        <f t="shared" si="67"/>
        <v>2280000</v>
      </c>
      <c r="J127" s="101">
        <f t="shared" si="67"/>
        <v>2280000</v>
      </c>
      <c r="K127" s="101">
        <f t="shared" si="67"/>
        <v>0</v>
      </c>
    </row>
    <row r="128" spans="1:11" s="1" customFormat="1" ht="21" customHeight="1">
      <c r="A128" s="56">
        <v>2081002</v>
      </c>
      <c r="B128" s="57" t="s">
        <v>216</v>
      </c>
      <c r="C128" s="101">
        <f t="shared" si="38"/>
        <v>2280000</v>
      </c>
      <c r="D128" s="101">
        <f t="shared" si="39"/>
        <v>0</v>
      </c>
      <c r="E128" s="102">
        <v>0</v>
      </c>
      <c r="F128" s="102">
        <v>0</v>
      </c>
      <c r="G128" s="102">
        <v>0</v>
      </c>
      <c r="H128" s="102">
        <v>0</v>
      </c>
      <c r="I128" s="101">
        <f t="shared" si="66"/>
        <v>2280000</v>
      </c>
      <c r="J128" s="101">
        <v>2280000</v>
      </c>
      <c r="K128" s="101">
        <v>0</v>
      </c>
    </row>
    <row r="129" spans="1:11" s="1" customFormat="1" ht="21" customHeight="1">
      <c r="A129" s="56">
        <v>2081004</v>
      </c>
      <c r="B129" s="57" t="s">
        <v>217</v>
      </c>
      <c r="C129" s="101">
        <f t="shared" si="38"/>
        <v>0</v>
      </c>
      <c r="D129" s="101">
        <f t="shared" si="39"/>
        <v>0</v>
      </c>
      <c r="E129" s="102">
        <v>0</v>
      </c>
      <c r="F129" s="102">
        <v>0</v>
      </c>
      <c r="G129" s="102">
        <v>0</v>
      </c>
      <c r="H129" s="102">
        <v>0</v>
      </c>
      <c r="I129" s="101">
        <f t="shared" si="66"/>
        <v>0</v>
      </c>
      <c r="J129" s="101">
        <v>0</v>
      </c>
      <c r="K129" s="101">
        <v>0</v>
      </c>
    </row>
    <row r="130" spans="1:11" s="1" customFormat="1" ht="21" customHeight="1">
      <c r="A130" s="56">
        <v>2081005</v>
      </c>
      <c r="B130" s="57" t="s">
        <v>218</v>
      </c>
      <c r="C130" s="101">
        <f t="shared" si="38"/>
        <v>0</v>
      </c>
      <c r="D130" s="101">
        <f t="shared" si="39"/>
        <v>0</v>
      </c>
      <c r="E130" s="102">
        <v>0</v>
      </c>
      <c r="F130" s="102">
        <v>0</v>
      </c>
      <c r="G130" s="102">
        <v>0</v>
      </c>
      <c r="H130" s="102">
        <v>0</v>
      </c>
      <c r="I130" s="101">
        <f t="shared" si="66"/>
        <v>0</v>
      </c>
      <c r="J130" s="101">
        <v>0</v>
      </c>
      <c r="K130" s="101">
        <v>0</v>
      </c>
    </row>
    <row r="131" spans="1:11" s="1" customFormat="1" ht="21" customHeight="1">
      <c r="A131" s="56">
        <v>2081099</v>
      </c>
      <c r="B131" s="57" t="s">
        <v>219</v>
      </c>
      <c r="C131" s="101">
        <f t="shared" si="38"/>
        <v>0</v>
      </c>
      <c r="D131" s="101">
        <f t="shared" si="39"/>
        <v>0</v>
      </c>
      <c r="E131" s="102">
        <v>0</v>
      </c>
      <c r="F131" s="102">
        <v>0</v>
      </c>
      <c r="G131" s="102">
        <v>0</v>
      </c>
      <c r="H131" s="102">
        <v>0</v>
      </c>
      <c r="I131" s="101">
        <f t="shared" si="66"/>
        <v>0</v>
      </c>
      <c r="J131" s="101">
        <v>0</v>
      </c>
      <c r="K131" s="101">
        <v>0</v>
      </c>
    </row>
    <row r="132" spans="1:11" s="1" customFormat="1" ht="21" customHeight="1">
      <c r="A132" s="56">
        <v>20811</v>
      </c>
      <c r="B132" s="57" t="s">
        <v>220</v>
      </c>
      <c r="C132" s="101">
        <f t="shared" si="38"/>
        <v>0</v>
      </c>
      <c r="D132" s="101">
        <f t="shared" si="39"/>
        <v>0</v>
      </c>
      <c r="E132" s="101">
        <f aca="true" t="shared" si="68" ref="E132:K132">SUM(E133:E134)</f>
        <v>0</v>
      </c>
      <c r="F132" s="101">
        <f t="shared" si="68"/>
        <v>0</v>
      </c>
      <c r="G132" s="101">
        <f t="shared" si="68"/>
        <v>0</v>
      </c>
      <c r="H132" s="101">
        <f t="shared" si="68"/>
        <v>0</v>
      </c>
      <c r="I132" s="101">
        <f t="shared" si="68"/>
        <v>0</v>
      </c>
      <c r="J132" s="101">
        <f t="shared" si="68"/>
        <v>0</v>
      </c>
      <c r="K132" s="101">
        <f t="shared" si="68"/>
        <v>0</v>
      </c>
    </row>
    <row r="133" spans="1:11" s="1" customFormat="1" ht="21" customHeight="1">
      <c r="A133" s="56">
        <v>2081105</v>
      </c>
      <c r="B133" s="57" t="s">
        <v>221</v>
      </c>
      <c r="C133" s="101">
        <f aca="true" t="shared" si="69" ref="C133:C196">D133+I133</f>
        <v>0</v>
      </c>
      <c r="D133" s="101">
        <f aca="true" t="shared" si="70" ref="D133:D196">SUM(E133:H133)</f>
        <v>0</v>
      </c>
      <c r="E133" s="102">
        <v>0</v>
      </c>
      <c r="F133" s="102">
        <v>0</v>
      </c>
      <c r="G133" s="102">
        <v>0</v>
      </c>
      <c r="H133" s="102">
        <v>0</v>
      </c>
      <c r="I133" s="101">
        <f aca="true" t="shared" si="71" ref="I133:I136">SUM(J133:K133)</f>
        <v>0</v>
      </c>
      <c r="J133" s="101">
        <v>0</v>
      </c>
      <c r="K133" s="101">
        <v>0</v>
      </c>
    </row>
    <row r="134" spans="1:11" s="1" customFormat="1" ht="21" customHeight="1">
      <c r="A134" s="56">
        <v>2081199</v>
      </c>
      <c r="B134" s="57" t="s">
        <v>222</v>
      </c>
      <c r="C134" s="101">
        <f t="shared" si="69"/>
        <v>0</v>
      </c>
      <c r="D134" s="101">
        <f t="shared" si="70"/>
        <v>0</v>
      </c>
      <c r="E134" s="102">
        <v>0</v>
      </c>
      <c r="F134" s="102">
        <v>0</v>
      </c>
      <c r="G134" s="102">
        <v>0</v>
      </c>
      <c r="H134" s="102">
        <v>0</v>
      </c>
      <c r="I134" s="101">
        <f t="shared" si="71"/>
        <v>0</v>
      </c>
      <c r="J134" s="101">
        <v>0</v>
      </c>
      <c r="K134" s="101">
        <v>0</v>
      </c>
    </row>
    <row r="135" spans="1:11" s="1" customFormat="1" ht="21" customHeight="1">
      <c r="A135" s="56">
        <v>20815</v>
      </c>
      <c r="B135" s="57" t="s">
        <v>223</v>
      </c>
      <c r="C135" s="101">
        <f t="shared" si="69"/>
        <v>0</v>
      </c>
      <c r="D135" s="101">
        <f t="shared" si="70"/>
        <v>0</v>
      </c>
      <c r="E135" s="101">
        <f aca="true" t="shared" si="72" ref="E135:K135">E136</f>
        <v>0</v>
      </c>
      <c r="F135" s="101">
        <f t="shared" si="72"/>
        <v>0</v>
      </c>
      <c r="G135" s="101">
        <f t="shared" si="72"/>
        <v>0</v>
      </c>
      <c r="H135" s="101">
        <f t="shared" si="72"/>
        <v>0</v>
      </c>
      <c r="I135" s="101">
        <f t="shared" si="72"/>
        <v>0</v>
      </c>
      <c r="J135" s="101">
        <f t="shared" si="72"/>
        <v>0</v>
      </c>
      <c r="K135" s="101">
        <f t="shared" si="72"/>
        <v>0</v>
      </c>
    </row>
    <row r="136" spans="1:11" s="1" customFormat="1" ht="21" customHeight="1">
      <c r="A136" s="56">
        <v>2081599</v>
      </c>
      <c r="B136" s="57" t="s">
        <v>224</v>
      </c>
      <c r="C136" s="101">
        <f t="shared" si="69"/>
        <v>0</v>
      </c>
      <c r="D136" s="101">
        <f t="shared" si="70"/>
        <v>0</v>
      </c>
      <c r="E136" s="102">
        <v>0</v>
      </c>
      <c r="F136" s="102">
        <v>0</v>
      </c>
      <c r="G136" s="102">
        <v>0</v>
      </c>
      <c r="H136" s="102">
        <v>0</v>
      </c>
      <c r="I136" s="101">
        <f t="shared" si="71"/>
        <v>0</v>
      </c>
      <c r="J136" s="101">
        <v>0</v>
      </c>
      <c r="K136" s="101">
        <v>0</v>
      </c>
    </row>
    <row r="137" spans="1:11" s="1" customFormat="1" ht="21" customHeight="1">
      <c r="A137" s="56">
        <v>20816</v>
      </c>
      <c r="B137" s="57" t="s">
        <v>225</v>
      </c>
      <c r="C137" s="101">
        <f t="shared" si="69"/>
        <v>0</v>
      </c>
      <c r="D137" s="101">
        <f t="shared" si="70"/>
        <v>0</v>
      </c>
      <c r="E137" s="101">
        <f aca="true" t="shared" si="73" ref="E137:K137">E138</f>
        <v>0</v>
      </c>
      <c r="F137" s="101">
        <f t="shared" si="73"/>
        <v>0</v>
      </c>
      <c r="G137" s="101">
        <f t="shared" si="73"/>
        <v>0</v>
      </c>
      <c r="H137" s="101">
        <f t="shared" si="73"/>
        <v>0</v>
      </c>
      <c r="I137" s="101">
        <f t="shared" si="73"/>
        <v>0</v>
      </c>
      <c r="J137" s="101">
        <f t="shared" si="73"/>
        <v>0</v>
      </c>
      <c r="K137" s="101">
        <f t="shared" si="73"/>
        <v>0</v>
      </c>
    </row>
    <row r="138" spans="1:11" s="1" customFormat="1" ht="21" customHeight="1">
      <c r="A138" s="56">
        <v>2081699</v>
      </c>
      <c r="B138" s="57" t="s">
        <v>226</v>
      </c>
      <c r="C138" s="101">
        <f t="shared" si="69"/>
        <v>0</v>
      </c>
      <c r="D138" s="101">
        <f t="shared" si="70"/>
        <v>0</v>
      </c>
      <c r="E138" s="102">
        <v>0</v>
      </c>
      <c r="F138" s="102">
        <v>0</v>
      </c>
      <c r="G138" s="102">
        <v>0</v>
      </c>
      <c r="H138" s="102">
        <v>0</v>
      </c>
      <c r="I138" s="101">
        <f aca="true" t="shared" si="74" ref="I138:I142">SUM(J138:K138)</f>
        <v>0</v>
      </c>
      <c r="J138" s="101">
        <v>0</v>
      </c>
      <c r="K138" s="101">
        <v>0</v>
      </c>
    </row>
    <row r="139" spans="1:11" s="1" customFormat="1" ht="21" customHeight="1">
      <c r="A139" s="56">
        <v>20820</v>
      </c>
      <c r="B139" s="57" t="s">
        <v>227</v>
      </c>
      <c r="C139" s="101">
        <f t="shared" si="69"/>
        <v>600000</v>
      </c>
      <c r="D139" s="101">
        <f t="shared" si="70"/>
        <v>0</v>
      </c>
      <c r="E139" s="101">
        <f aca="true" t="shared" si="75" ref="E139:K139">E140</f>
        <v>0</v>
      </c>
      <c r="F139" s="101">
        <f t="shared" si="75"/>
        <v>0</v>
      </c>
      <c r="G139" s="101">
        <f t="shared" si="75"/>
        <v>0</v>
      </c>
      <c r="H139" s="101">
        <f t="shared" si="75"/>
        <v>0</v>
      </c>
      <c r="I139" s="101">
        <f t="shared" si="75"/>
        <v>600000</v>
      </c>
      <c r="J139" s="101">
        <f t="shared" si="75"/>
        <v>600000</v>
      </c>
      <c r="K139" s="101">
        <f t="shared" si="75"/>
        <v>0</v>
      </c>
    </row>
    <row r="140" spans="1:11" s="1" customFormat="1" ht="21" customHeight="1">
      <c r="A140" s="56">
        <v>2082001</v>
      </c>
      <c r="B140" s="57" t="s">
        <v>228</v>
      </c>
      <c r="C140" s="101">
        <f t="shared" si="69"/>
        <v>600000</v>
      </c>
      <c r="D140" s="101">
        <f t="shared" si="70"/>
        <v>0</v>
      </c>
      <c r="E140" s="102">
        <v>0</v>
      </c>
      <c r="F140" s="102">
        <v>0</v>
      </c>
      <c r="G140" s="102">
        <v>0</v>
      </c>
      <c r="H140" s="102">
        <v>0</v>
      </c>
      <c r="I140" s="101">
        <f t="shared" si="74"/>
        <v>600000</v>
      </c>
      <c r="J140" s="101">
        <v>600000</v>
      </c>
      <c r="K140" s="101">
        <v>0</v>
      </c>
    </row>
    <row r="141" spans="1:11" s="1" customFormat="1" ht="21" customHeight="1">
      <c r="A141" s="56">
        <v>20821</v>
      </c>
      <c r="B141" s="57" t="s">
        <v>229</v>
      </c>
      <c r="C141" s="101">
        <f t="shared" si="69"/>
        <v>0</v>
      </c>
      <c r="D141" s="101">
        <f t="shared" si="70"/>
        <v>0</v>
      </c>
      <c r="E141" s="101">
        <f aca="true" t="shared" si="76" ref="E141:K141">E142</f>
        <v>0</v>
      </c>
      <c r="F141" s="101">
        <f t="shared" si="76"/>
        <v>0</v>
      </c>
      <c r="G141" s="101">
        <f t="shared" si="76"/>
        <v>0</v>
      </c>
      <c r="H141" s="101">
        <f t="shared" si="76"/>
        <v>0</v>
      </c>
      <c r="I141" s="101">
        <f t="shared" si="76"/>
        <v>0</v>
      </c>
      <c r="J141" s="101">
        <f t="shared" si="76"/>
        <v>0</v>
      </c>
      <c r="K141" s="101">
        <f t="shared" si="76"/>
        <v>0</v>
      </c>
    </row>
    <row r="142" spans="1:11" s="1" customFormat="1" ht="21" customHeight="1">
      <c r="A142" s="56">
        <v>2082102</v>
      </c>
      <c r="B142" s="57" t="s">
        <v>230</v>
      </c>
      <c r="C142" s="101">
        <f t="shared" si="69"/>
        <v>0</v>
      </c>
      <c r="D142" s="101">
        <f t="shared" si="70"/>
        <v>0</v>
      </c>
      <c r="E142" s="102">
        <v>0</v>
      </c>
      <c r="F142" s="102">
        <v>0</v>
      </c>
      <c r="G142" s="102">
        <v>0</v>
      </c>
      <c r="H142" s="102">
        <v>0</v>
      </c>
      <c r="I142" s="101">
        <f t="shared" si="74"/>
        <v>0</v>
      </c>
      <c r="J142" s="101">
        <v>0</v>
      </c>
      <c r="K142" s="101">
        <v>0</v>
      </c>
    </row>
    <row r="143" spans="1:11" s="1" customFormat="1" ht="21" customHeight="1">
      <c r="A143" s="56">
        <v>20822</v>
      </c>
      <c r="B143" s="57" t="s">
        <v>231</v>
      </c>
      <c r="C143" s="101">
        <f t="shared" si="69"/>
        <v>0</v>
      </c>
      <c r="D143" s="101">
        <f t="shared" si="70"/>
        <v>0</v>
      </c>
      <c r="E143" s="101">
        <f aca="true" t="shared" si="77" ref="E143:K143">SUM(E144:E145)</f>
        <v>0</v>
      </c>
      <c r="F143" s="101">
        <f t="shared" si="77"/>
        <v>0</v>
      </c>
      <c r="G143" s="101">
        <f t="shared" si="77"/>
        <v>0</v>
      </c>
      <c r="H143" s="101">
        <f t="shared" si="77"/>
        <v>0</v>
      </c>
      <c r="I143" s="101">
        <f t="shared" si="77"/>
        <v>0</v>
      </c>
      <c r="J143" s="101">
        <f t="shared" si="77"/>
        <v>0</v>
      </c>
      <c r="K143" s="101">
        <f t="shared" si="77"/>
        <v>0</v>
      </c>
    </row>
    <row r="144" spans="1:11" s="1" customFormat="1" ht="21" customHeight="1">
      <c r="A144" s="56">
        <v>2082201</v>
      </c>
      <c r="B144" s="57" t="s">
        <v>232</v>
      </c>
      <c r="C144" s="101">
        <f t="shared" si="69"/>
        <v>0</v>
      </c>
      <c r="D144" s="101">
        <f t="shared" si="70"/>
        <v>0</v>
      </c>
      <c r="E144" s="102">
        <v>0</v>
      </c>
      <c r="F144" s="102">
        <v>0</v>
      </c>
      <c r="G144" s="102">
        <v>0</v>
      </c>
      <c r="H144" s="102">
        <v>0</v>
      </c>
      <c r="I144" s="101">
        <f aca="true" t="shared" si="78" ref="I144:I147">SUM(J144:K144)</f>
        <v>0</v>
      </c>
      <c r="J144" s="101">
        <v>0</v>
      </c>
      <c r="K144" s="101">
        <v>0</v>
      </c>
    </row>
    <row r="145" spans="1:11" s="1" customFormat="1" ht="21" customHeight="1">
      <c r="A145" s="56">
        <v>2082202</v>
      </c>
      <c r="B145" s="57" t="s">
        <v>233</v>
      </c>
      <c r="C145" s="101">
        <f t="shared" si="69"/>
        <v>0</v>
      </c>
      <c r="D145" s="101">
        <f t="shared" si="70"/>
        <v>0</v>
      </c>
      <c r="E145" s="102">
        <v>0</v>
      </c>
      <c r="F145" s="102">
        <v>0</v>
      </c>
      <c r="G145" s="102">
        <v>0</v>
      </c>
      <c r="H145" s="102">
        <v>0</v>
      </c>
      <c r="I145" s="101">
        <f t="shared" si="78"/>
        <v>0</v>
      </c>
      <c r="J145" s="101">
        <v>0</v>
      </c>
      <c r="K145" s="101">
        <v>0</v>
      </c>
    </row>
    <row r="146" spans="1:11" s="1" customFormat="1" ht="21" customHeight="1">
      <c r="A146" s="56">
        <v>20823</v>
      </c>
      <c r="B146" s="57" t="s">
        <v>234</v>
      </c>
      <c r="C146" s="101">
        <f t="shared" si="69"/>
        <v>0</v>
      </c>
      <c r="D146" s="101">
        <f t="shared" si="70"/>
        <v>0</v>
      </c>
      <c r="E146" s="101">
        <f aca="true" t="shared" si="79" ref="E146:K146">E147</f>
        <v>0</v>
      </c>
      <c r="F146" s="101">
        <f t="shared" si="79"/>
        <v>0</v>
      </c>
      <c r="G146" s="101">
        <f t="shared" si="79"/>
        <v>0</v>
      </c>
      <c r="H146" s="101">
        <f t="shared" si="79"/>
        <v>0</v>
      </c>
      <c r="I146" s="101">
        <f t="shared" si="79"/>
        <v>0</v>
      </c>
      <c r="J146" s="101">
        <f t="shared" si="79"/>
        <v>0</v>
      </c>
      <c r="K146" s="101">
        <f t="shared" si="79"/>
        <v>0</v>
      </c>
    </row>
    <row r="147" spans="1:11" s="1" customFormat="1" ht="21" customHeight="1">
      <c r="A147" s="56">
        <v>2082301</v>
      </c>
      <c r="B147" s="57" t="s">
        <v>232</v>
      </c>
      <c r="C147" s="101">
        <f t="shared" si="69"/>
        <v>0</v>
      </c>
      <c r="D147" s="101">
        <f t="shared" si="70"/>
        <v>0</v>
      </c>
      <c r="E147" s="102">
        <v>0</v>
      </c>
      <c r="F147" s="102">
        <v>0</v>
      </c>
      <c r="G147" s="102">
        <v>0</v>
      </c>
      <c r="H147" s="102">
        <v>0</v>
      </c>
      <c r="I147" s="101">
        <f t="shared" si="78"/>
        <v>0</v>
      </c>
      <c r="J147" s="101">
        <v>0</v>
      </c>
      <c r="K147" s="101">
        <v>0</v>
      </c>
    </row>
    <row r="148" spans="1:11" s="1" customFormat="1" ht="21" customHeight="1">
      <c r="A148" s="56">
        <v>20825</v>
      </c>
      <c r="B148" s="57" t="s">
        <v>235</v>
      </c>
      <c r="C148" s="101">
        <f t="shared" si="69"/>
        <v>0</v>
      </c>
      <c r="D148" s="101">
        <f t="shared" si="70"/>
        <v>0</v>
      </c>
      <c r="E148" s="101">
        <f aca="true" t="shared" si="80" ref="E148:K148">E149</f>
        <v>0</v>
      </c>
      <c r="F148" s="101">
        <f t="shared" si="80"/>
        <v>0</v>
      </c>
      <c r="G148" s="101">
        <f t="shared" si="80"/>
        <v>0</v>
      </c>
      <c r="H148" s="101">
        <f t="shared" si="80"/>
        <v>0</v>
      </c>
      <c r="I148" s="101">
        <f t="shared" si="80"/>
        <v>0</v>
      </c>
      <c r="J148" s="101">
        <f t="shared" si="80"/>
        <v>0</v>
      </c>
      <c r="K148" s="101">
        <f t="shared" si="80"/>
        <v>0</v>
      </c>
    </row>
    <row r="149" spans="1:11" s="1" customFormat="1" ht="21" customHeight="1">
      <c r="A149" s="56">
        <v>2082502</v>
      </c>
      <c r="B149" s="57" t="s">
        <v>236</v>
      </c>
      <c r="C149" s="101">
        <f t="shared" si="69"/>
        <v>0</v>
      </c>
      <c r="D149" s="101">
        <f t="shared" si="70"/>
        <v>0</v>
      </c>
      <c r="E149" s="102">
        <v>0</v>
      </c>
      <c r="F149" s="102">
        <v>0</v>
      </c>
      <c r="G149" s="102">
        <v>0</v>
      </c>
      <c r="H149" s="102">
        <v>0</v>
      </c>
      <c r="I149" s="101">
        <f aca="true" t="shared" si="81" ref="I149:I153">SUM(J149:K149)</f>
        <v>0</v>
      </c>
      <c r="J149" s="101">
        <v>0</v>
      </c>
      <c r="K149" s="101">
        <v>0</v>
      </c>
    </row>
    <row r="150" spans="1:11" s="1" customFormat="1" ht="21" customHeight="1">
      <c r="A150" s="56">
        <v>20860</v>
      </c>
      <c r="B150" s="57" t="s">
        <v>237</v>
      </c>
      <c r="C150" s="101">
        <f t="shared" si="69"/>
        <v>0</v>
      </c>
      <c r="D150" s="101">
        <f t="shared" si="70"/>
        <v>0</v>
      </c>
      <c r="E150" s="101">
        <f aca="true" t="shared" si="82" ref="E150:K150">E151</f>
        <v>0</v>
      </c>
      <c r="F150" s="101">
        <f t="shared" si="82"/>
        <v>0</v>
      </c>
      <c r="G150" s="101">
        <f t="shared" si="82"/>
        <v>0</v>
      </c>
      <c r="H150" s="101">
        <f t="shared" si="82"/>
        <v>0</v>
      </c>
      <c r="I150" s="101">
        <f t="shared" si="82"/>
        <v>0</v>
      </c>
      <c r="J150" s="101">
        <f t="shared" si="82"/>
        <v>0</v>
      </c>
      <c r="K150" s="101">
        <f t="shared" si="82"/>
        <v>0</v>
      </c>
    </row>
    <row r="151" spans="1:11" s="1" customFormat="1" ht="21" customHeight="1">
      <c r="A151" s="56">
        <v>2086099</v>
      </c>
      <c r="B151" s="57" t="s">
        <v>238</v>
      </c>
      <c r="C151" s="101">
        <f t="shared" si="69"/>
        <v>0</v>
      </c>
      <c r="D151" s="101">
        <f t="shared" si="70"/>
        <v>0</v>
      </c>
      <c r="E151" s="102">
        <v>0</v>
      </c>
      <c r="F151" s="102">
        <v>0</v>
      </c>
      <c r="G151" s="102">
        <v>0</v>
      </c>
      <c r="H151" s="102">
        <v>0</v>
      </c>
      <c r="I151" s="101">
        <f t="shared" si="81"/>
        <v>0</v>
      </c>
      <c r="J151" s="101">
        <v>0</v>
      </c>
      <c r="K151" s="101">
        <v>0</v>
      </c>
    </row>
    <row r="152" spans="1:11" s="1" customFormat="1" ht="21" customHeight="1">
      <c r="A152" s="56">
        <v>20899</v>
      </c>
      <c r="B152" s="57" t="s">
        <v>239</v>
      </c>
      <c r="C152" s="101">
        <f t="shared" si="69"/>
        <v>40342.03</v>
      </c>
      <c r="D152" s="101">
        <f t="shared" si="70"/>
        <v>40342.03</v>
      </c>
      <c r="E152" s="101">
        <f aca="true" t="shared" si="83" ref="E152:K152">E153</f>
        <v>40342.03</v>
      </c>
      <c r="F152" s="101">
        <f t="shared" si="83"/>
        <v>0</v>
      </c>
      <c r="G152" s="101">
        <f t="shared" si="83"/>
        <v>0</v>
      </c>
      <c r="H152" s="101">
        <f t="shared" si="83"/>
        <v>0</v>
      </c>
      <c r="I152" s="101">
        <f t="shared" si="83"/>
        <v>0</v>
      </c>
      <c r="J152" s="101">
        <f t="shared" si="83"/>
        <v>0</v>
      </c>
      <c r="K152" s="101">
        <f t="shared" si="83"/>
        <v>0</v>
      </c>
    </row>
    <row r="153" spans="1:11" s="1" customFormat="1" ht="21" customHeight="1">
      <c r="A153" s="56">
        <v>2089901</v>
      </c>
      <c r="B153" s="57" t="s">
        <v>240</v>
      </c>
      <c r="C153" s="101">
        <f t="shared" si="69"/>
        <v>40342.03</v>
      </c>
      <c r="D153" s="101">
        <f t="shared" si="70"/>
        <v>40342.03</v>
      </c>
      <c r="E153" s="101">
        <v>40342.03</v>
      </c>
      <c r="F153" s="101">
        <v>0</v>
      </c>
      <c r="G153" s="101">
        <v>0</v>
      </c>
      <c r="H153" s="101">
        <v>0</v>
      </c>
      <c r="I153" s="101">
        <f t="shared" si="81"/>
        <v>0</v>
      </c>
      <c r="J153" s="101">
        <v>0</v>
      </c>
      <c r="K153" s="101">
        <v>0</v>
      </c>
    </row>
    <row r="154" spans="1:11" s="1" customFormat="1" ht="21" customHeight="1">
      <c r="A154" s="56">
        <v>210</v>
      </c>
      <c r="B154" s="57" t="s">
        <v>241</v>
      </c>
      <c r="C154" s="101">
        <f t="shared" si="69"/>
        <v>1519407.68</v>
      </c>
      <c r="D154" s="101">
        <f t="shared" si="70"/>
        <v>269407.68</v>
      </c>
      <c r="E154" s="101">
        <f aca="true" t="shared" si="84" ref="E154:K154">E155+E157+E160+E164+E167+E170+E174</f>
        <v>269407.68</v>
      </c>
      <c r="F154" s="101">
        <f t="shared" si="84"/>
        <v>0</v>
      </c>
      <c r="G154" s="101">
        <f t="shared" si="84"/>
        <v>0</v>
      </c>
      <c r="H154" s="101">
        <f t="shared" si="84"/>
        <v>0</v>
      </c>
      <c r="I154" s="101">
        <f t="shared" si="84"/>
        <v>1250000</v>
      </c>
      <c r="J154" s="101">
        <f t="shared" si="84"/>
        <v>1250000</v>
      </c>
      <c r="K154" s="101">
        <f t="shared" si="84"/>
        <v>0</v>
      </c>
    </row>
    <row r="155" spans="1:11" s="1" customFormat="1" ht="21" customHeight="1">
      <c r="A155" s="56">
        <v>21003</v>
      </c>
      <c r="B155" s="57" t="s">
        <v>242</v>
      </c>
      <c r="C155" s="101">
        <f t="shared" si="69"/>
        <v>250000</v>
      </c>
      <c r="D155" s="101">
        <f t="shared" si="70"/>
        <v>0</v>
      </c>
      <c r="E155" s="101">
        <f aca="true" t="shared" si="85" ref="E155:K155">E156</f>
        <v>0</v>
      </c>
      <c r="F155" s="101">
        <f t="shared" si="85"/>
        <v>0</v>
      </c>
      <c r="G155" s="101">
        <f t="shared" si="85"/>
        <v>0</v>
      </c>
      <c r="H155" s="101">
        <f t="shared" si="85"/>
        <v>0</v>
      </c>
      <c r="I155" s="101">
        <f t="shared" si="85"/>
        <v>250000</v>
      </c>
      <c r="J155" s="101">
        <f t="shared" si="85"/>
        <v>250000</v>
      </c>
      <c r="K155" s="101">
        <f t="shared" si="85"/>
        <v>0</v>
      </c>
    </row>
    <row r="156" spans="1:11" s="1" customFormat="1" ht="21" customHeight="1">
      <c r="A156" s="56">
        <v>2100302</v>
      </c>
      <c r="B156" s="57" t="s">
        <v>243</v>
      </c>
      <c r="C156" s="101">
        <f t="shared" si="69"/>
        <v>250000</v>
      </c>
      <c r="D156" s="101">
        <f t="shared" si="70"/>
        <v>0</v>
      </c>
      <c r="E156" s="102">
        <v>0</v>
      </c>
      <c r="F156" s="102">
        <v>0</v>
      </c>
      <c r="G156" s="102">
        <v>0</v>
      </c>
      <c r="H156" s="102">
        <v>0</v>
      </c>
      <c r="I156" s="101">
        <f aca="true" t="shared" si="86" ref="I156:I159">SUM(J156:K156)</f>
        <v>250000</v>
      </c>
      <c r="J156" s="101">
        <v>250000</v>
      </c>
      <c r="K156" s="101">
        <v>0</v>
      </c>
    </row>
    <row r="157" spans="1:11" s="1" customFormat="1" ht="21" customHeight="1">
      <c r="A157" s="56">
        <v>21004</v>
      </c>
      <c r="B157" s="57" t="s">
        <v>244</v>
      </c>
      <c r="C157" s="101">
        <f t="shared" si="69"/>
        <v>1000000</v>
      </c>
      <c r="D157" s="101">
        <f t="shared" si="70"/>
        <v>0</v>
      </c>
      <c r="E157" s="101">
        <f aca="true" t="shared" si="87" ref="E157:K157">E158+E159</f>
        <v>0</v>
      </c>
      <c r="F157" s="101">
        <f t="shared" si="87"/>
        <v>0</v>
      </c>
      <c r="G157" s="101">
        <f t="shared" si="87"/>
        <v>0</v>
      </c>
      <c r="H157" s="101">
        <f t="shared" si="87"/>
        <v>0</v>
      </c>
      <c r="I157" s="101">
        <f t="shared" si="87"/>
        <v>1000000</v>
      </c>
      <c r="J157" s="101">
        <f t="shared" si="87"/>
        <v>1000000</v>
      </c>
      <c r="K157" s="101">
        <f t="shared" si="87"/>
        <v>0</v>
      </c>
    </row>
    <row r="158" spans="1:11" s="1" customFormat="1" ht="21" customHeight="1">
      <c r="A158" s="56">
        <v>2100410</v>
      </c>
      <c r="B158" s="57" t="s">
        <v>245</v>
      </c>
      <c r="C158" s="101">
        <f t="shared" si="69"/>
        <v>1000000</v>
      </c>
      <c r="D158" s="101">
        <f t="shared" si="70"/>
        <v>0</v>
      </c>
      <c r="E158" s="102">
        <v>0</v>
      </c>
      <c r="F158" s="102">
        <v>0</v>
      </c>
      <c r="G158" s="102">
        <v>0</v>
      </c>
      <c r="H158" s="102">
        <v>0</v>
      </c>
      <c r="I158" s="101">
        <f t="shared" si="86"/>
        <v>1000000</v>
      </c>
      <c r="J158" s="101">
        <v>1000000</v>
      </c>
      <c r="K158" s="101">
        <v>0</v>
      </c>
    </row>
    <row r="159" spans="1:11" s="1" customFormat="1" ht="21" customHeight="1">
      <c r="A159" s="56">
        <v>2100499</v>
      </c>
      <c r="B159" s="57" t="s">
        <v>246</v>
      </c>
      <c r="C159" s="101">
        <f t="shared" si="69"/>
        <v>0</v>
      </c>
      <c r="D159" s="101">
        <f t="shared" si="70"/>
        <v>0</v>
      </c>
      <c r="E159" s="102">
        <v>0</v>
      </c>
      <c r="F159" s="102">
        <v>0</v>
      </c>
      <c r="G159" s="102">
        <v>0</v>
      </c>
      <c r="H159" s="102">
        <v>0</v>
      </c>
      <c r="I159" s="101">
        <f t="shared" si="86"/>
        <v>0</v>
      </c>
      <c r="J159" s="101">
        <v>0</v>
      </c>
      <c r="K159" s="101">
        <v>0</v>
      </c>
    </row>
    <row r="160" spans="1:11" s="1" customFormat="1" ht="21" customHeight="1">
      <c r="A160" s="56">
        <v>21005</v>
      </c>
      <c r="B160" s="57" t="s">
        <v>247</v>
      </c>
      <c r="C160" s="101">
        <f t="shared" si="69"/>
        <v>0</v>
      </c>
      <c r="D160" s="101">
        <f t="shared" si="70"/>
        <v>0</v>
      </c>
      <c r="E160" s="101">
        <f aca="true" t="shared" si="88" ref="E160:K160">SUM(E161:E163)</f>
        <v>0</v>
      </c>
      <c r="F160" s="101">
        <f t="shared" si="88"/>
        <v>0</v>
      </c>
      <c r="G160" s="101">
        <f t="shared" si="88"/>
        <v>0</v>
      </c>
      <c r="H160" s="101">
        <f t="shared" si="88"/>
        <v>0</v>
      </c>
      <c r="I160" s="101">
        <f t="shared" si="88"/>
        <v>0</v>
      </c>
      <c r="J160" s="101">
        <f t="shared" si="88"/>
        <v>0</v>
      </c>
      <c r="K160" s="101">
        <f t="shared" si="88"/>
        <v>0</v>
      </c>
    </row>
    <row r="161" spans="1:11" s="1" customFormat="1" ht="21" customHeight="1">
      <c r="A161" s="56">
        <v>2100504</v>
      </c>
      <c r="B161" s="57" t="s">
        <v>248</v>
      </c>
      <c r="C161" s="101">
        <f t="shared" si="69"/>
        <v>0</v>
      </c>
      <c r="D161" s="101">
        <f t="shared" si="70"/>
        <v>0</v>
      </c>
      <c r="E161" s="102">
        <v>0</v>
      </c>
      <c r="F161" s="102">
        <v>0</v>
      </c>
      <c r="G161" s="102">
        <v>0</v>
      </c>
      <c r="H161" s="102">
        <v>0</v>
      </c>
      <c r="I161" s="101">
        <f aca="true" t="shared" si="89" ref="I161:I163">SUM(J161:K161)</f>
        <v>0</v>
      </c>
      <c r="J161" s="101">
        <v>0</v>
      </c>
      <c r="K161" s="101">
        <v>0</v>
      </c>
    </row>
    <row r="162" spans="1:11" s="1" customFormat="1" ht="21" customHeight="1">
      <c r="A162" s="56">
        <v>2100509</v>
      </c>
      <c r="B162" s="57" t="s">
        <v>249</v>
      </c>
      <c r="C162" s="101">
        <f t="shared" si="69"/>
        <v>0</v>
      </c>
      <c r="D162" s="101">
        <f t="shared" si="70"/>
        <v>0</v>
      </c>
      <c r="E162" s="102">
        <v>0</v>
      </c>
      <c r="F162" s="102">
        <v>0</v>
      </c>
      <c r="G162" s="102">
        <v>0</v>
      </c>
      <c r="H162" s="102">
        <v>0</v>
      </c>
      <c r="I162" s="101">
        <f t="shared" si="89"/>
        <v>0</v>
      </c>
      <c r="J162" s="101">
        <v>0</v>
      </c>
      <c r="K162" s="101">
        <v>0</v>
      </c>
    </row>
    <row r="163" spans="1:11" s="1" customFormat="1" ht="21" customHeight="1">
      <c r="A163" s="56">
        <v>2100599</v>
      </c>
      <c r="B163" s="57" t="s">
        <v>250</v>
      </c>
      <c r="C163" s="101">
        <f t="shared" si="69"/>
        <v>0</v>
      </c>
      <c r="D163" s="101">
        <f t="shared" si="70"/>
        <v>0</v>
      </c>
      <c r="E163" s="102">
        <v>0</v>
      </c>
      <c r="F163" s="102">
        <v>0</v>
      </c>
      <c r="G163" s="102">
        <v>0</v>
      </c>
      <c r="H163" s="102">
        <v>0</v>
      </c>
      <c r="I163" s="101">
        <f t="shared" si="89"/>
        <v>0</v>
      </c>
      <c r="J163" s="101">
        <v>0</v>
      </c>
      <c r="K163" s="101">
        <v>0</v>
      </c>
    </row>
    <row r="164" spans="1:11" s="1" customFormat="1" ht="21" customHeight="1">
      <c r="A164" s="56">
        <v>21007</v>
      </c>
      <c r="B164" s="57" t="s">
        <v>251</v>
      </c>
      <c r="C164" s="101">
        <f t="shared" si="69"/>
        <v>0</v>
      </c>
      <c r="D164" s="101">
        <f t="shared" si="70"/>
        <v>0</v>
      </c>
      <c r="E164" s="101">
        <f aca="true" t="shared" si="90" ref="E164:K164">E165+E166</f>
        <v>0</v>
      </c>
      <c r="F164" s="101">
        <f t="shared" si="90"/>
        <v>0</v>
      </c>
      <c r="G164" s="101">
        <f t="shared" si="90"/>
        <v>0</v>
      </c>
      <c r="H164" s="101">
        <f t="shared" si="90"/>
        <v>0</v>
      </c>
      <c r="I164" s="101">
        <f t="shared" si="90"/>
        <v>0</v>
      </c>
      <c r="J164" s="101">
        <f t="shared" si="90"/>
        <v>0</v>
      </c>
      <c r="K164" s="101">
        <f t="shared" si="90"/>
        <v>0</v>
      </c>
    </row>
    <row r="165" spans="1:11" s="1" customFormat="1" ht="21" customHeight="1">
      <c r="A165" s="56">
        <v>2100717</v>
      </c>
      <c r="B165" s="57" t="s">
        <v>252</v>
      </c>
      <c r="C165" s="101">
        <f t="shared" si="69"/>
        <v>0</v>
      </c>
      <c r="D165" s="101">
        <f t="shared" si="70"/>
        <v>0</v>
      </c>
      <c r="E165" s="109">
        <v>0</v>
      </c>
      <c r="F165" s="109">
        <v>0</v>
      </c>
      <c r="G165" s="109">
        <v>0</v>
      </c>
      <c r="H165" s="109">
        <v>0</v>
      </c>
      <c r="I165" s="101">
        <f aca="true" t="shared" si="91" ref="I165:I169">SUM(J165:K165)</f>
        <v>0</v>
      </c>
      <c r="J165" s="101">
        <v>0</v>
      </c>
      <c r="K165" s="101">
        <v>0</v>
      </c>
    </row>
    <row r="166" spans="1:11" s="1" customFormat="1" ht="21" customHeight="1">
      <c r="A166" s="56">
        <v>2100799</v>
      </c>
      <c r="B166" s="57" t="s">
        <v>253</v>
      </c>
      <c r="C166" s="101">
        <f t="shared" si="69"/>
        <v>0</v>
      </c>
      <c r="D166" s="101">
        <f t="shared" si="70"/>
        <v>0</v>
      </c>
      <c r="E166" s="102">
        <v>0</v>
      </c>
      <c r="F166" s="102">
        <v>0</v>
      </c>
      <c r="G166" s="102">
        <v>0</v>
      </c>
      <c r="H166" s="102">
        <v>0</v>
      </c>
      <c r="I166" s="101">
        <f t="shared" si="91"/>
        <v>0</v>
      </c>
      <c r="J166" s="101">
        <v>0</v>
      </c>
      <c r="K166" s="101">
        <v>0</v>
      </c>
    </row>
    <row r="167" spans="1:11" s="1" customFormat="1" ht="21" customHeight="1">
      <c r="A167" s="56">
        <v>21010</v>
      </c>
      <c r="B167" s="57" t="s">
        <v>254</v>
      </c>
      <c r="C167" s="101">
        <f t="shared" si="69"/>
        <v>0</v>
      </c>
      <c r="D167" s="101">
        <f t="shared" si="70"/>
        <v>0</v>
      </c>
      <c r="E167" s="101">
        <f aca="true" t="shared" si="92" ref="E167:K167">E168+E169</f>
        <v>0</v>
      </c>
      <c r="F167" s="101">
        <f t="shared" si="92"/>
        <v>0</v>
      </c>
      <c r="G167" s="101">
        <f t="shared" si="92"/>
        <v>0</v>
      </c>
      <c r="H167" s="101">
        <f t="shared" si="92"/>
        <v>0</v>
      </c>
      <c r="I167" s="101">
        <f t="shared" si="92"/>
        <v>0</v>
      </c>
      <c r="J167" s="101">
        <f t="shared" si="92"/>
        <v>0</v>
      </c>
      <c r="K167" s="101">
        <f t="shared" si="92"/>
        <v>0</v>
      </c>
    </row>
    <row r="168" spans="1:11" s="1" customFormat="1" ht="21" customHeight="1">
      <c r="A168" s="56">
        <v>2101016</v>
      </c>
      <c r="B168" s="57" t="s">
        <v>255</v>
      </c>
      <c r="C168" s="101">
        <f t="shared" si="69"/>
        <v>0</v>
      </c>
      <c r="D168" s="101">
        <f t="shared" si="70"/>
        <v>0</v>
      </c>
      <c r="E168" s="109">
        <v>0</v>
      </c>
      <c r="F168" s="109">
        <v>0</v>
      </c>
      <c r="G168" s="109">
        <v>0</v>
      </c>
      <c r="H168" s="109">
        <v>0</v>
      </c>
      <c r="I168" s="101">
        <f t="shared" si="91"/>
        <v>0</v>
      </c>
      <c r="J168" s="101">
        <v>0</v>
      </c>
      <c r="K168" s="101">
        <v>0</v>
      </c>
    </row>
    <row r="169" spans="1:11" s="1" customFormat="1" ht="21" customHeight="1">
      <c r="A169" s="56">
        <v>2101099</v>
      </c>
      <c r="B169" s="57" t="s">
        <v>256</v>
      </c>
      <c r="C169" s="101">
        <f t="shared" si="69"/>
        <v>0</v>
      </c>
      <c r="D169" s="101">
        <f t="shared" si="70"/>
        <v>0</v>
      </c>
      <c r="E169" s="102">
        <v>0</v>
      </c>
      <c r="F169" s="102">
        <v>0</v>
      </c>
      <c r="G169" s="102">
        <v>0</v>
      </c>
      <c r="H169" s="102">
        <v>0</v>
      </c>
      <c r="I169" s="101">
        <f t="shared" si="91"/>
        <v>0</v>
      </c>
      <c r="J169" s="101">
        <v>0</v>
      </c>
      <c r="K169" s="101">
        <v>0</v>
      </c>
    </row>
    <row r="170" spans="1:11" s="1" customFormat="1" ht="21" customHeight="1">
      <c r="A170" s="70">
        <v>21011</v>
      </c>
      <c r="B170" s="60" t="s">
        <v>257</v>
      </c>
      <c r="C170" s="105">
        <f t="shared" si="69"/>
        <v>269407.68</v>
      </c>
      <c r="D170" s="105">
        <f t="shared" si="70"/>
        <v>269407.68</v>
      </c>
      <c r="E170" s="105">
        <f aca="true" t="shared" si="93" ref="E170:K170">SUM(E171:E173)</f>
        <v>269407.68</v>
      </c>
      <c r="F170" s="105">
        <f t="shared" si="93"/>
        <v>0</v>
      </c>
      <c r="G170" s="105">
        <f t="shared" si="93"/>
        <v>0</v>
      </c>
      <c r="H170" s="105">
        <f t="shared" si="93"/>
        <v>0</v>
      </c>
      <c r="I170" s="105">
        <f t="shared" si="93"/>
        <v>0</v>
      </c>
      <c r="J170" s="105">
        <f t="shared" si="93"/>
        <v>0</v>
      </c>
      <c r="K170" s="105">
        <f t="shared" si="93"/>
        <v>0</v>
      </c>
    </row>
    <row r="171" spans="1:11" s="1" customFormat="1" ht="21" customHeight="1">
      <c r="A171" s="71">
        <v>2101101</v>
      </c>
      <c r="B171" s="72" t="s">
        <v>258</v>
      </c>
      <c r="C171" s="115">
        <f t="shared" si="69"/>
        <v>179758.72</v>
      </c>
      <c r="D171" s="115">
        <f t="shared" si="70"/>
        <v>179758.72</v>
      </c>
      <c r="E171" s="116">
        <v>179758.72</v>
      </c>
      <c r="F171" s="116">
        <v>0</v>
      </c>
      <c r="G171" s="116">
        <v>0</v>
      </c>
      <c r="H171" s="116">
        <v>0</v>
      </c>
      <c r="I171" s="115">
        <f aca="true" t="shared" si="94" ref="I171:I175">SUM(J171:K171)</f>
        <v>0</v>
      </c>
      <c r="J171" s="116">
        <v>0</v>
      </c>
      <c r="K171" s="116">
        <v>0</v>
      </c>
    </row>
    <row r="172" spans="1:11" s="1" customFormat="1" ht="21" customHeight="1">
      <c r="A172" s="71">
        <v>2101102</v>
      </c>
      <c r="B172" s="117" t="s">
        <v>259</v>
      </c>
      <c r="C172" s="118">
        <f t="shared" si="69"/>
        <v>0</v>
      </c>
      <c r="D172" s="118">
        <f t="shared" si="70"/>
        <v>0</v>
      </c>
      <c r="E172" s="119">
        <v>0</v>
      </c>
      <c r="F172" s="119">
        <v>0</v>
      </c>
      <c r="G172" s="119">
        <v>0</v>
      </c>
      <c r="H172" s="119">
        <v>0</v>
      </c>
      <c r="I172" s="118">
        <f t="shared" si="94"/>
        <v>0</v>
      </c>
      <c r="J172" s="119">
        <v>0</v>
      </c>
      <c r="K172" s="119">
        <v>0</v>
      </c>
    </row>
    <row r="173" spans="1:11" s="1" customFormat="1" ht="21" customHeight="1">
      <c r="A173" s="67">
        <v>2101103</v>
      </c>
      <c r="B173" s="68" t="s">
        <v>260</v>
      </c>
      <c r="C173" s="107">
        <f t="shared" si="69"/>
        <v>89648.96</v>
      </c>
      <c r="D173" s="107">
        <f t="shared" si="70"/>
        <v>89648.96</v>
      </c>
      <c r="E173" s="107">
        <v>89648.96</v>
      </c>
      <c r="F173" s="107">
        <v>0</v>
      </c>
      <c r="G173" s="107">
        <v>0</v>
      </c>
      <c r="H173" s="107">
        <v>0</v>
      </c>
      <c r="I173" s="107">
        <f t="shared" si="94"/>
        <v>0</v>
      </c>
      <c r="J173" s="107">
        <v>0</v>
      </c>
      <c r="K173" s="107">
        <v>0</v>
      </c>
    </row>
    <row r="174" spans="1:11" s="1" customFormat="1" ht="21" customHeight="1">
      <c r="A174" s="56">
        <v>21099</v>
      </c>
      <c r="B174" s="57" t="s">
        <v>261</v>
      </c>
      <c r="C174" s="101">
        <f t="shared" si="69"/>
        <v>0</v>
      </c>
      <c r="D174" s="101">
        <f t="shared" si="70"/>
        <v>0</v>
      </c>
      <c r="E174" s="101">
        <f aca="true" t="shared" si="95" ref="E174:H174">E175</f>
        <v>0</v>
      </c>
      <c r="F174" s="101">
        <f t="shared" si="95"/>
        <v>0</v>
      </c>
      <c r="G174" s="101">
        <f t="shared" si="95"/>
        <v>0</v>
      </c>
      <c r="H174" s="101">
        <f t="shared" si="95"/>
        <v>0</v>
      </c>
      <c r="I174" s="101">
        <f t="shared" si="94"/>
        <v>0</v>
      </c>
      <c r="J174" s="101">
        <f>J175</f>
        <v>0</v>
      </c>
      <c r="K174" s="101">
        <f>K175</f>
        <v>0</v>
      </c>
    </row>
    <row r="175" spans="1:11" s="1" customFormat="1" ht="21" customHeight="1">
      <c r="A175" s="56">
        <v>2109901</v>
      </c>
      <c r="B175" s="57" t="s">
        <v>262</v>
      </c>
      <c r="C175" s="101">
        <f t="shared" si="69"/>
        <v>0</v>
      </c>
      <c r="D175" s="101">
        <f t="shared" si="70"/>
        <v>0</v>
      </c>
      <c r="E175" s="109">
        <v>0</v>
      </c>
      <c r="F175" s="109">
        <v>0</v>
      </c>
      <c r="G175" s="109">
        <v>0</v>
      </c>
      <c r="H175" s="109">
        <v>0</v>
      </c>
      <c r="I175" s="101">
        <f t="shared" si="94"/>
        <v>0</v>
      </c>
      <c r="J175" s="101">
        <v>0</v>
      </c>
      <c r="K175" s="101">
        <v>0</v>
      </c>
    </row>
    <row r="176" spans="1:11" s="1" customFormat="1" ht="21" customHeight="1">
      <c r="A176" s="56">
        <v>211</v>
      </c>
      <c r="B176" s="57" t="s">
        <v>263</v>
      </c>
      <c r="C176" s="101">
        <f t="shared" si="69"/>
        <v>10600000</v>
      </c>
      <c r="D176" s="101">
        <f t="shared" si="70"/>
        <v>0</v>
      </c>
      <c r="E176" s="101">
        <f aca="true" t="shared" si="96" ref="E176:K176">E177+E179+E182+E185+E188+E191</f>
        <v>0</v>
      </c>
      <c r="F176" s="101">
        <f t="shared" si="96"/>
        <v>0</v>
      </c>
      <c r="G176" s="101">
        <f t="shared" si="96"/>
        <v>0</v>
      </c>
      <c r="H176" s="101">
        <f t="shared" si="96"/>
        <v>0</v>
      </c>
      <c r="I176" s="101">
        <f t="shared" si="96"/>
        <v>10600000</v>
      </c>
      <c r="J176" s="101">
        <f t="shared" si="96"/>
        <v>10600000</v>
      </c>
      <c r="K176" s="101">
        <f t="shared" si="96"/>
        <v>0</v>
      </c>
    </row>
    <row r="177" spans="1:11" s="1" customFormat="1" ht="21" customHeight="1">
      <c r="A177" s="56">
        <v>21101</v>
      </c>
      <c r="B177" s="57" t="s">
        <v>264</v>
      </c>
      <c r="C177" s="101">
        <f t="shared" si="69"/>
        <v>0</v>
      </c>
      <c r="D177" s="101">
        <f t="shared" si="70"/>
        <v>0</v>
      </c>
      <c r="E177" s="101">
        <f aca="true" t="shared" si="97" ref="E177:K177">E178</f>
        <v>0</v>
      </c>
      <c r="F177" s="101">
        <f t="shared" si="97"/>
        <v>0</v>
      </c>
      <c r="G177" s="101">
        <f t="shared" si="97"/>
        <v>0</v>
      </c>
      <c r="H177" s="101">
        <f t="shared" si="97"/>
        <v>0</v>
      </c>
      <c r="I177" s="101">
        <f t="shared" si="97"/>
        <v>0</v>
      </c>
      <c r="J177" s="101">
        <f t="shared" si="97"/>
        <v>0</v>
      </c>
      <c r="K177" s="101">
        <f t="shared" si="97"/>
        <v>0</v>
      </c>
    </row>
    <row r="178" spans="1:11" s="1" customFormat="1" ht="21" customHeight="1">
      <c r="A178" s="56">
        <v>2110104</v>
      </c>
      <c r="B178" s="57" t="s">
        <v>265</v>
      </c>
      <c r="C178" s="101">
        <f t="shared" si="69"/>
        <v>0</v>
      </c>
      <c r="D178" s="101">
        <f t="shared" si="70"/>
        <v>0</v>
      </c>
      <c r="E178" s="109">
        <v>0</v>
      </c>
      <c r="F178" s="109">
        <v>0</v>
      </c>
      <c r="G178" s="109">
        <v>0</v>
      </c>
      <c r="H178" s="109">
        <v>0</v>
      </c>
      <c r="I178" s="101">
        <f aca="true" t="shared" si="98" ref="I178:I181">SUM(J178:K178)</f>
        <v>0</v>
      </c>
      <c r="J178" s="101">
        <v>0</v>
      </c>
      <c r="K178" s="101">
        <v>0</v>
      </c>
    </row>
    <row r="179" spans="1:11" s="1" customFormat="1" ht="21" customHeight="1">
      <c r="A179" s="56">
        <v>21103</v>
      </c>
      <c r="B179" s="57" t="s">
        <v>266</v>
      </c>
      <c r="C179" s="101">
        <f t="shared" si="69"/>
        <v>7500000</v>
      </c>
      <c r="D179" s="101">
        <f t="shared" si="70"/>
        <v>0</v>
      </c>
      <c r="E179" s="101">
        <f aca="true" t="shared" si="99" ref="E179:K179">E180+E181</f>
        <v>0</v>
      </c>
      <c r="F179" s="101">
        <f t="shared" si="99"/>
        <v>0</v>
      </c>
      <c r="G179" s="101">
        <f t="shared" si="99"/>
        <v>0</v>
      </c>
      <c r="H179" s="101">
        <f t="shared" si="99"/>
        <v>0</v>
      </c>
      <c r="I179" s="101">
        <f t="shared" si="99"/>
        <v>7500000</v>
      </c>
      <c r="J179" s="101">
        <f t="shared" si="99"/>
        <v>7500000</v>
      </c>
      <c r="K179" s="101">
        <f t="shared" si="99"/>
        <v>0</v>
      </c>
    </row>
    <row r="180" spans="1:11" s="1" customFormat="1" ht="21" customHeight="1">
      <c r="A180" s="56">
        <v>2110302</v>
      </c>
      <c r="B180" s="57" t="s">
        <v>267</v>
      </c>
      <c r="C180" s="101">
        <f t="shared" si="69"/>
        <v>7500000</v>
      </c>
      <c r="D180" s="101">
        <f t="shared" si="70"/>
        <v>0</v>
      </c>
      <c r="E180" s="102">
        <v>0</v>
      </c>
      <c r="F180" s="102">
        <v>0</v>
      </c>
      <c r="G180" s="102">
        <v>0</v>
      </c>
      <c r="H180" s="102">
        <v>0</v>
      </c>
      <c r="I180" s="101">
        <f t="shared" si="98"/>
        <v>7500000</v>
      </c>
      <c r="J180" s="101">
        <v>7500000</v>
      </c>
      <c r="K180" s="101">
        <v>0</v>
      </c>
    </row>
    <row r="181" spans="1:11" s="1" customFormat="1" ht="21" customHeight="1">
      <c r="A181" s="56">
        <v>2110399</v>
      </c>
      <c r="B181" s="57" t="s">
        <v>268</v>
      </c>
      <c r="C181" s="101">
        <f t="shared" si="69"/>
        <v>0</v>
      </c>
      <c r="D181" s="101">
        <f t="shared" si="70"/>
        <v>0</v>
      </c>
      <c r="E181" s="109">
        <v>0</v>
      </c>
      <c r="F181" s="109">
        <v>0</v>
      </c>
      <c r="G181" s="109">
        <v>0</v>
      </c>
      <c r="H181" s="109">
        <v>0</v>
      </c>
      <c r="I181" s="101">
        <f t="shared" si="98"/>
        <v>0</v>
      </c>
      <c r="J181" s="101">
        <v>0</v>
      </c>
      <c r="K181" s="101">
        <v>0</v>
      </c>
    </row>
    <row r="182" spans="1:11" s="1" customFormat="1" ht="21" customHeight="1">
      <c r="A182" s="56">
        <v>21104</v>
      </c>
      <c r="B182" s="57" t="s">
        <v>269</v>
      </c>
      <c r="C182" s="101">
        <f t="shared" si="69"/>
        <v>3100000</v>
      </c>
      <c r="D182" s="101">
        <f t="shared" si="70"/>
        <v>0</v>
      </c>
      <c r="E182" s="101">
        <f aca="true" t="shared" si="100" ref="E182:K182">E183+E184</f>
        <v>0</v>
      </c>
      <c r="F182" s="101">
        <f t="shared" si="100"/>
        <v>0</v>
      </c>
      <c r="G182" s="101">
        <f t="shared" si="100"/>
        <v>0</v>
      </c>
      <c r="H182" s="101">
        <f t="shared" si="100"/>
        <v>0</v>
      </c>
      <c r="I182" s="101">
        <f t="shared" si="100"/>
        <v>3100000</v>
      </c>
      <c r="J182" s="101">
        <f t="shared" si="100"/>
        <v>3100000</v>
      </c>
      <c r="K182" s="101">
        <f t="shared" si="100"/>
        <v>0</v>
      </c>
    </row>
    <row r="183" spans="1:11" s="1" customFormat="1" ht="21" customHeight="1">
      <c r="A183" s="56">
        <v>2110401</v>
      </c>
      <c r="B183" s="57" t="s">
        <v>270</v>
      </c>
      <c r="C183" s="101">
        <f t="shared" si="69"/>
        <v>0</v>
      </c>
      <c r="D183" s="101">
        <f t="shared" si="70"/>
        <v>0</v>
      </c>
      <c r="E183" s="109">
        <v>0</v>
      </c>
      <c r="F183" s="102">
        <v>0</v>
      </c>
      <c r="G183" s="102">
        <v>0</v>
      </c>
      <c r="H183" s="102">
        <v>0</v>
      </c>
      <c r="I183" s="101">
        <f aca="true" t="shared" si="101" ref="I183:I187">SUM(J183:K183)</f>
        <v>0</v>
      </c>
      <c r="J183" s="101">
        <v>0</v>
      </c>
      <c r="K183" s="101">
        <v>0</v>
      </c>
    </row>
    <row r="184" spans="1:11" s="1" customFormat="1" ht="21" customHeight="1">
      <c r="A184" s="56">
        <v>2110402</v>
      </c>
      <c r="B184" s="57" t="s">
        <v>271</v>
      </c>
      <c r="C184" s="101">
        <f t="shared" si="69"/>
        <v>3100000</v>
      </c>
      <c r="D184" s="101">
        <f t="shared" si="70"/>
        <v>0</v>
      </c>
      <c r="E184" s="101">
        <v>0</v>
      </c>
      <c r="F184" s="101">
        <v>0</v>
      </c>
      <c r="G184" s="101">
        <v>0</v>
      </c>
      <c r="H184" s="101">
        <v>0</v>
      </c>
      <c r="I184" s="101">
        <f t="shared" si="101"/>
        <v>3100000</v>
      </c>
      <c r="J184" s="101">
        <v>3100000</v>
      </c>
      <c r="K184" s="101">
        <v>0</v>
      </c>
    </row>
    <row r="185" spans="1:11" s="1" customFormat="1" ht="21" customHeight="1">
      <c r="A185" s="56">
        <v>21111</v>
      </c>
      <c r="B185" s="57" t="s">
        <v>272</v>
      </c>
      <c r="C185" s="101">
        <f t="shared" si="69"/>
        <v>0</v>
      </c>
      <c r="D185" s="101">
        <f t="shared" si="70"/>
        <v>0</v>
      </c>
      <c r="E185" s="102">
        <f aca="true" t="shared" si="102" ref="E185:K185">E186+E187</f>
        <v>0</v>
      </c>
      <c r="F185" s="102">
        <f t="shared" si="102"/>
        <v>0</v>
      </c>
      <c r="G185" s="102">
        <f t="shared" si="102"/>
        <v>0</v>
      </c>
      <c r="H185" s="102">
        <f t="shared" si="102"/>
        <v>0</v>
      </c>
      <c r="I185" s="101">
        <f t="shared" si="102"/>
        <v>0</v>
      </c>
      <c r="J185" s="101">
        <f t="shared" si="102"/>
        <v>0</v>
      </c>
      <c r="K185" s="101">
        <f t="shared" si="102"/>
        <v>0</v>
      </c>
    </row>
    <row r="186" spans="1:11" s="1" customFormat="1" ht="21" customHeight="1">
      <c r="A186" s="56">
        <v>2111103</v>
      </c>
      <c r="B186" s="57" t="s">
        <v>273</v>
      </c>
      <c r="C186" s="101">
        <f t="shared" si="69"/>
        <v>0</v>
      </c>
      <c r="D186" s="101">
        <f t="shared" si="70"/>
        <v>0</v>
      </c>
      <c r="E186" s="102">
        <v>0</v>
      </c>
      <c r="F186" s="102">
        <v>0</v>
      </c>
      <c r="G186" s="102">
        <v>0</v>
      </c>
      <c r="H186" s="102">
        <v>0</v>
      </c>
      <c r="I186" s="101">
        <f t="shared" si="101"/>
        <v>0</v>
      </c>
      <c r="J186" s="101">
        <v>0</v>
      </c>
      <c r="K186" s="101">
        <v>0</v>
      </c>
    </row>
    <row r="187" spans="1:11" s="1" customFormat="1" ht="21" customHeight="1">
      <c r="A187" s="56">
        <v>2111199</v>
      </c>
      <c r="B187" s="57" t="s">
        <v>274</v>
      </c>
      <c r="C187" s="101">
        <f t="shared" si="69"/>
        <v>0</v>
      </c>
      <c r="D187" s="101">
        <f t="shared" si="70"/>
        <v>0</v>
      </c>
      <c r="E187" s="109">
        <v>0</v>
      </c>
      <c r="F187" s="109">
        <v>0</v>
      </c>
      <c r="G187" s="109">
        <v>0</v>
      </c>
      <c r="H187" s="109">
        <v>0</v>
      </c>
      <c r="I187" s="101">
        <f t="shared" si="101"/>
        <v>0</v>
      </c>
      <c r="J187" s="101">
        <v>0</v>
      </c>
      <c r="K187" s="101">
        <v>0</v>
      </c>
    </row>
    <row r="188" spans="1:11" s="1" customFormat="1" ht="21" customHeight="1">
      <c r="A188" s="56">
        <v>21114</v>
      </c>
      <c r="B188" s="57" t="s">
        <v>275</v>
      </c>
      <c r="C188" s="101">
        <f t="shared" si="69"/>
        <v>0</v>
      </c>
      <c r="D188" s="101">
        <f t="shared" si="70"/>
        <v>0</v>
      </c>
      <c r="E188" s="101">
        <f aca="true" t="shared" si="103" ref="E188:K188">E189+E190</f>
        <v>0</v>
      </c>
      <c r="F188" s="101">
        <f t="shared" si="103"/>
        <v>0</v>
      </c>
      <c r="G188" s="101">
        <f t="shared" si="103"/>
        <v>0</v>
      </c>
      <c r="H188" s="101">
        <f t="shared" si="103"/>
        <v>0</v>
      </c>
      <c r="I188" s="101">
        <f t="shared" si="103"/>
        <v>0</v>
      </c>
      <c r="J188" s="101">
        <f t="shared" si="103"/>
        <v>0</v>
      </c>
      <c r="K188" s="101">
        <f t="shared" si="103"/>
        <v>0</v>
      </c>
    </row>
    <row r="189" spans="1:11" s="1" customFormat="1" ht="21" customHeight="1">
      <c r="A189" s="56">
        <v>2111413</v>
      </c>
      <c r="B189" s="57" t="s">
        <v>276</v>
      </c>
      <c r="C189" s="101">
        <f t="shared" si="69"/>
        <v>0</v>
      </c>
      <c r="D189" s="101">
        <f t="shared" si="70"/>
        <v>0</v>
      </c>
      <c r="E189" s="102">
        <v>0</v>
      </c>
      <c r="F189" s="102">
        <v>0</v>
      </c>
      <c r="G189" s="102">
        <v>0</v>
      </c>
      <c r="H189" s="102">
        <v>0</v>
      </c>
      <c r="I189" s="101">
        <f aca="true" t="shared" si="104" ref="I189:I192">SUM(J189:K189)</f>
        <v>0</v>
      </c>
      <c r="J189" s="101">
        <v>0</v>
      </c>
      <c r="K189" s="101">
        <v>0</v>
      </c>
    </row>
    <row r="190" spans="1:11" s="1" customFormat="1" ht="21" customHeight="1">
      <c r="A190" s="56">
        <v>2111499</v>
      </c>
      <c r="B190" s="57" t="s">
        <v>277</v>
      </c>
      <c r="C190" s="101">
        <f t="shared" si="69"/>
        <v>0</v>
      </c>
      <c r="D190" s="101">
        <f t="shared" si="70"/>
        <v>0</v>
      </c>
      <c r="E190" s="109">
        <v>0</v>
      </c>
      <c r="F190" s="109">
        <v>0</v>
      </c>
      <c r="G190" s="109">
        <v>0</v>
      </c>
      <c r="H190" s="109">
        <v>0</v>
      </c>
      <c r="I190" s="101">
        <f t="shared" si="104"/>
        <v>0</v>
      </c>
      <c r="J190" s="101">
        <v>0</v>
      </c>
      <c r="K190" s="101">
        <v>0</v>
      </c>
    </row>
    <row r="191" spans="1:11" s="1" customFormat="1" ht="21" customHeight="1">
      <c r="A191" s="56">
        <v>21199</v>
      </c>
      <c r="B191" s="57" t="s">
        <v>278</v>
      </c>
      <c r="C191" s="101">
        <f t="shared" si="69"/>
        <v>0</v>
      </c>
      <c r="D191" s="101">
        <f t="shared" si="70"/>
        <v>0</v>
      </c>
      <c r="E191" s="101">
        <f aca="true" t="shared" si="105" ref="E191:K191">E192</f>
        <v>0</v>
      </c>
      <c r="F191" s="101">
        <f t="shared" si="105"/>
        <v>0</v>
      </c>
      <c r="G191" s="101">
        <f t="shared" si="105"/>
        <v>0</v>
      </c>
      <c r="H191" s="101">
        <f t="shared" si="105"/>
        <v>0</v>
      </c>
      <c r="I191" s="101">
        <f t="shared" si="105"/>
        <v>0</v>
      </c>
      <c r="J191" s="101">
        <f t="shared" si="105"/>
        <v>0</v>
      </c>
      <c r="K191" s="101">
        <f t="shared" si="105"/>
        <v>0</v>
      </c>
    </row>
    <row r="192" spans="1:11" s="1" customFormat="1" ht="21" customHeight="1">
      <c r="A192" s="56">
        <v>2119901</v>
      </c>
      <c r="B192" s="57" t="s">
        <v>279</v>
      </c>
      <c r="C192" s="101">
        <f t="shared" si="69"/>
        <v>0</v>
      </c>
      <c r="D192" s="101">
        <f t="shared" si="70"/>
        <v>0</v>
      </c>
      <c r="E192" s="109">
        <v>0</v>
      </c>
      <c r="F192" s="109">
        <v>0</v>
      </c>
      <c r="G192" s="109">
        <v>0</v>
      </c>
      <c r="H192" s="109">
        <v>0</v>
      </c>
      <c r="I192" s="101">
        <f t="shared" si="104"/>
        <v>0</v>
      </c>
      <c r="J192" s="101">
        <v>0</v>
      </c>
      <c r="K192" s="101">
        <v>0</v>
      </c>
    </row>
    <row r="193" spans="1:11" s="1" customFormat="1" ht="21" customHeight="1">
      <c r="A193" s="56">
        <v>212</v>
      </c>
      <c r="B193" s="57" t="s">
        <v>280</v>
      </c>
      <c r="C193" s="101">
        <f t="shared" si="69"/>
        <v>9000000</v>
      </c>
      <c r="D193" s="101">
        <f t="shared" si="70"/>
        <v>0</v>
      </c>
      <c r="E193" s="101">
        <f aca="true" t="shared" si="106" ref="E193:K193">E194+E198+E201+E203+E209+E211</f>
        <v>0</v>
      </c>
      <c r="F193" s="101">
        <f t="shared" si="106"/>
        <v>0</v>
      </c>
      <c r="G193" s="101">
        <f t="shared" si="106"/>
        <v>0</v>
      </c>
      <c r="H193" s="101">
        <f t="shared" si="106"/>
        <v>0</v>
      </c>
      <c r="I193" s="101">
        <f t="shared" si="106"/>
        <v>9000000</v>
      </c>
      <c r="J193" s="101">
        <f t="shared" si="106"/>
        <v>9000000</v>
      </c>
      <c r="K193" s="101">
        <f t="shared" si="106"/>
        <v>0</v>
      </c>
    </row>
    <row r="194" spans="1:11" s="1" customFormat="1" ht="21" customHeight="1">
      <c r="A194" s="56">
        <v>21201</v>
      </c>
      <c r="B194" s="57" t="s">
        <v>281</v>
      </c>
      <c r="C194" s="101">
        <f t="shared" si="69"/>
        <v>0</v>
      </c>
      <c r="D194" s="101">
        <f t="shared" si="70"/>
        <v>0</v>
      </c>
      <c r="E194" s="101">
        <f aca="true" t="shared" si="107" ref="E194:K194">SUM(E195:E197)</f>
        <v>0</v>
      </c>
      <c r="F194" s="101">
        <f t="shared" si="107"/>
        <v>0</v>
      </c>
      <c r="G194" s="101">
        <f t="shared" si="107"/>
        <v>0</v>
      </c>
      <c r="H194" s="101">
        <f t="shared" si="107"/>
        <v>0</v>
      </c>
      <c r="I194" s="101">
        <f t="shared" si="107"/>
        <v>0</v>
      </c>
      <c r="J194" s="101">
        <f t="shared" si="107"/>
        <v>0</v>
      </c>
      <c r="K194" s="101">
        <f t="shared" si="107"/>
        <v>0</v>
      </c>
    </row>
    <row r="195" spans="1:11" s="1" customFormat="1" ht="21" customHeight="1">
      <c r="A195" s="56">
        <v>2120104</v>
      </c>
      <c r="B195" s="57" t="s">
        <v>282</v>
      </c>
      <c r="C195" s="101">
        <f t="shared" si="69"/>
        <v>0</v>
      </c>
      <c r="D195" s="101">
        <f t="shared" si="70"/>
        <v>0</v>
      </c>
      <c r="E195" s="101">
        <v>0</v>
      </c>
      <c r="F195" s="101">
        <v>0</v>
      </c>
      <c r="G195" s="101">
        <v>0</v>
      </c>
      <c r="H195" s="101">
        <v>0</v>
      </c>
      <c r="I195" s="101">
        <f aca="true" t="shared" si="108" ref="I195:I197">SUM(J195:K195)</f>
        <v>0</v>
      </c>
      <c r="J195" s="101">
        <v>0</v>
      </c>
      <c r="K195" s="101">
        <v>0</v>
      </c>
    </row>
    <row r="196" spans="1:11" s="1" customFormat="1" ht="21" customHeight="1">
      <c r="A196" s="56">
        <v>2120104</v>
      </c>
      <c r="B196" s="57" t="s">
        <v>283</v>
      </c>
      <c r="C196" s="101">
        <f t="shared" si="69"/>
        <v>0</v>
      </c>
      <c r="D196" s="101">
        <f t="shared" si="70"/>
        <v>0</v>
      </c>
      <c r="E196" s="109">
        <v>0</v>
      </c>
      <c r="F196" s="109">
        <v>0</v>
      </c>
      <c r="G196" s="109">
        <v>0</v>
      </c>
      <c r="H196" s="109">
        <v>0</v>
      </c>
      <c r="I196" s="101">
        <f t="shared" si="108"/>
        <v>0</v>
      </c>
      <c r="J196" s="101">
        <v>0</v>
      </c>
      <c r="K196" s="101">
        <v>0</v>
      </c>
    </row>
    <row r="197" spans="1:11" s="1" customFormat="1" ht="21" customHeight="1">
      <c r="A197" s="56">
        <v>2120199</v>
      </c>
      <c r="B197" s="57" t="s">
        <v>284</v>
      </c>
      <c r="C197" s="101">
        <f aca="true" t="shared" si="109" ref="C197:C260">D197+I197</f>
        <v>0</v>
      </c>
      <c r="D197" s="101">
        <f aca="true" t="shared" si="110" ref="D197:D260">SUM(E197:H197)</f>
        <v>0</v>
      </c>
      <c r="E197" s="109">
        <v>0</v>
      </c>
      <c r="F197" s="109">
        <v>0</v>
      </c>
      <c r="G197" s="109">
        <v>0</v>
      </c>
      <c r="H197" s="109">
        <v>0</v>
      </c>
      <c r="I197" s="101">
        <f t="shared" si="108"/>
        <v>0</v>
      </c>
      <c r="J197" s="101">
        <v>0</v>
      </c>
      <c r="K197" s="101">
        <v>0</v>
      </c>
    </row>
    <row r="198" spans="1:11" s="1" customFormat="1" ht="21" customHeight="1">
      <c r="A198" s="56">
        <v>21203</v>
      </c>
      <c r="B198" s="57" t="s">
        <v>285</v>
      </c>
      <c r="C198" s="101">
        <f t="shared" si="109"/>
        <v>9000000</v>
      </c>
      <c r="D198" s="101">
        <f t="shared" si="110"/>
        <v>0</v>
      </c>
      <c r="E198" s="101">
        <f aca="true" t="shared" si="111" ref="E198:K198">E199+E200</f>
        <v>0</v>
      </c>
      <c r="F198" s="101">
        <f t="shared" si="111"/>
        <v>0</v>
      </c>
      <c r="G198" s="101">
        <f t="shared" si="111"/>
        <v>0</v>
      </c>
      <c r="H198" s="101">
        <f t="shared" si="111"/>
        <v>0</v>
      </c>
      <c r="I198" s="101">
        <f t="shared" si="111"/>
        <v>9000000</v>
      </c>
      <c r="J198" s="101">
        <f t="shared" si="111"/>
        <v>9000000</v>
      </c>
      <c r="K198" s="101">
        <f t="shared" si="111"/>
        <v>0</v>
      </c>
    </row>
    <row r="199" spans="1:11" s="1" customFormat="1" ht="21" customHeight="1">
      <c r="A199" s="56">
        <v>2120303</v>
      </c>
      <c r="B199" s="57" t="s">
        <v>286</v>
      </c>
      <c r="C199" s="101">
        <f t="shared" si="109"/>
        <v>9000000</v>
      </c>
      <c r="D199" s="101">
        <f t="shared" si="110"/>
        <v>0</v>
      </c>
      <c r="E199" s="102">
        <v>0</v>
      </c>
      <c r="F199" s="102">
        <v>0</v>
      </c>
      <c r="G199" s="102">
        <v>0</v>
      </c>
      <c r="H199" s="102">
        <v>0</v>
      </c>
      <c r="I199" s="101">
        <f aca="true" t="shared" si="112" ref="I199:I202">SUM(J199:K199)</f>
        <v>9000000</v>
      </c>
      <c r="J199" s="101">
        <v>9000000</v>
      </c>
      <c r="K199" s="101">
        <v>0</v>
      </c>
    </row>
    <row r="200" spans="1:11" s="1" customFormat="1" ht="21" customHeight="1">
      <c r="A200" s="56">
        <v>2120399</v>
      </c>
      <c r="B200" s="57" t="s">
        <v>287</v>
      </c>
      <c r="C200" s="101">
        <f t="shared" si="109"/>
        <v>0</v>
      </c>
      <c r="D200" s="101">
        <f t="shared" si="110"/>
        <v>0</v>
      </c>
      <c r="E200" s="102">
        <v>0</v>
      </c>
      <c r="F200" s="102">
        <v>0</v>
      </c>
      <c r="G200" s="102">
        <v>0</v>
      </c>
      <c r="H200" s="102">
        <v>0</v>
      </c>
      <c r="I200" s="101">
        <f t="shared" si="112"/>
        <v>0</v>
      </c>
      <c r="J200" s="101">
        <v>0</v>
      </c>
      <c r="K200" s="101">
        <v>0</v>
      </c>
    </row>
    <row r="201" spans="1:11" s="1" customFormat="1" ht="21" customHeight="1">
      <c r="A201" s="56">
        <v>21205</v>
      </c>
      <c r="B201" s="57" t="s">
        <v>288</v>
      </c>
      <c r="C201" s="101">
        <f t="shared" si="109"/>
        <v>0</v>
      </c>
      <c r="D201" s="101">
        <f t="shared" si="110"/>
        <v>0</v>
      </c>
      <c r="E201" s="101">
        <f aca="true" t="shared" si="113" ref="E201:K201">E202</f>
        <v>0</v>
      </c>
      <c r="F201" s="101">
        <f t="shared" si="113"/>
        <v>0</v>
      </c>
      <c r="G201" s="101">
        <f t="shared" si="113"/>
        <v>0</v>
      </c>
      <c r="H201" s="101">
        <f t="shared" si="113"/>
        <v>0</v>
      </c>
      <c r="I201" s="101">
        <f t="shared" si="113"/>
        <v>0</v>
      </c>
      <c r="J201" s="101">
        <f t="shared" si="113"/>
        <v>0</v>
      </c>
      <c r="K201" s="101">
        <f t="shared" si="113"/>
        <v>0</v>
      </c>
    </row>
    <row r="202" spans="1:11" s="1" customFormat="1" ht="21" customHeight="1">
      <c r="A202" s="56">
        <v>2120501</v>
      </c>
      <c r="B202" s="57" t="s">
        <v>289</v>
      </c>
      <c r="C202" s="101">
        <f t="shared" si="109"/>
        <v>0</v>
      </c>
      <c r="D202" s="101">
        <f t="shared" si="110"/>
        <v>0</v>
      </c>
      <c r="E202" s="102">
        <v>0</v>
      </c>
      <c r="F202" s="102">
        <v>0</v>
      </c>
      <c r="G202" s="102">
        <v>0</v>
      </c>
      <c r="H202" s="102">
        <v>0</v>
      </c>
      <c r="I202" s="101">
        <f t="shared" si="112"/>
        <v>0</v>
      </c>
      <c r="J202" s="101">
        <v>0</v>
      </c>
      <c r="K202" s="101">
        <v>0</v>
      </c>
    </row>
    <row r="203" spans="1:11" s="1" customFormat="1" ht="21" customHeight="1">
      <c r="A203" s="56">
        <v>21208</v>
      </c>
      <c r="B203" s="57" t="s">
        <v>290</v>
      </c>
      <c r="C203" s="101">
        <f t="shared" si="109"/>
        <v>0</v>
      </c>
      <c r="D203" s="101">
        <f t="shared" si="110"/>
        <v>0</v>
      </c>
      <c r="E203" s="101">
        <f aca="true" t="shared" si="114" ref="E203:K203">SUM(E204:E208)</f>
        <v>0</v>
      </c>
      <c r="F203" s="101">
        <f t="shared" si="114"/>
        <v>0</v>
      </c>
      <c r="G203" s="101">
        <f t="shared" si="114"/>
        <v>0</v>
      </c>
      <c r="H203" s="101">
        <f t="shared" si="114"/>
        <v>0</v>
      </c>
      <c r="I203" s="101">
        <f t="shared" si="114"/>
        <v>0</v>
      </c>
      <c r="J203" s="101">
        <f t="shared" si="114"/>
        <v>0</v>
      </c>
      <c r="K203" s="101">
        <f t="shared" si="114"/>
        <v>0</v>
      </c>
    </row>
    <row r="204" spans="1:11" s="1" customFormat="1" ht="21" customHeight="1">
      <c r="A204" s="56">
        <v>2120801</v>
      </c>
      <c r="B204" s="57" t="s">
        <v>291</v>
      </c>
      <c r="C204" s="101">
        <f t="shared" si="109"/>
        <v>0</v>
      </c>
      <c r="D204" s="101">
        <f t="shared" si="110"/>
        <v>0</v>
      </c>
      <c r="E204" s="102">
        <v>0</v>
      </c>
      <c r="F204" s="102">
        <v>0</v>
      </c>
      <c r="G204" s="102">
        <v>0</v>
      </c>
      <c r="H204" s="102">
        <v>0</v>
      </c>
      <c r="I204" s="101">
        <f aca="true" t="shared" si="115" ref="I204:I208">SUM(J204:K204)</f>
        <v>0</v>
      </c>
      <c r="J204" s="101">
        <v>0</v>
      </c>
      <c r="K204" s="101">
        <v>0</v>
      </c>
    </row>
    <row r="205" spans="1:11" s="1" customFormat="1" ht="21" customHeight="1">
      <c r="A205" s="56">
        <v>2120802</v>
      </c>
      <c r="B205" s="57" t="s">
        <v>292</v>
      </c>
      <c r="C205" s="101">
        <f t="shared" si="109"/>
        <v>0</v>
      </c>
      <c r="D205" s="101">
        <f t="shared" si="110"/>
        <v>0</v>
      </c>
      <c r="E205" s="102">
        <v>0</v>
      </c>
      <c r="F205" s="102">
        <v>0</v>
      </c>
      <c r="G205" s="102">
        <v>0</v>
      </c>
      <c r="H205" s="102">
        <v>0</v>
      </c>
      <c r="I205" s="101">
        <f t="shared" si="115"/>
        <v>0</v>
      </c>
      <c r="J205" s="101">
        <v>0</v>
      </c>
      <c r="K205" s="101">
        <v>0</v>
      </c>
    </row>
    <row r="206" spans="1:11" s="1" customFormat="1" ht="21" customHeight="1">
      <c r="A206" s="56">
        <v>2120804</v>
      </c>
      <c r="B206" s="57" t="s">
        <v>293</v>
      </c>
      <c r="C206" s="101">
        <f t="shared" si="109"/>
        <v>0</v>
      </c>
      <c r="D206" s="101">
        <f t="shared" si="110"/>
        <v>0</v>
      </c>
      <c r="E206" s="102">
        <v>0</v>
      </c>
      <c r="F206" s="102">
        <v>0</v>
      </c>
      <c r="G206" s="102">
        <v>0</v>
      </c>
      <c r="H206" s="102">
        <v>0</v>
      </c>
      <c r="I206" s="101">
        <f t="shared" si="115"/>
        <v>0</v>
      </c>
      <c r="J206" s="101">
        <v>0</v>
      </c>
      <c r="K206" s="101">
        <v>0</v>
      </c>
    </row>
    <row r="207" spans="1:11" s="1" customFormat="1" ht="21" customHeight="1">
      <c r="A207" s="56">
        <v>2120805</v>
      </c>
      <c r="B207" s="57" t="s">
        <v>294</v>
      </c>
      <c r="C207" s="101">
        <f t="shared" si="109"/>
        <v>0</v>
      </c>
      <c r="D207" s="101">
        <f t="shared" si="110"/>
        <v>0</v>
      </c>
      <c r="E207" s="102">
        <v>0</v>
      </c>
      <c r="F207" s="102">
        <v>0</v>
      </c>
      <c r="G207" s="102">
        <v>0</v>
      </c>
      <c r="H207" s="102">
        <v>0</v>
      </c>
      <c r="I207" s="101">
        <f t="shared" si="115"/>
        <v>0</v>
      </c>
      <c r="J207" s="101">
        <v>0</v>
      </c>
      <c r="K207" s="101">
        <v>0</v>
      </c>
    </row>
    <row r="208" spans="1:11" s="1" customFormat="1" ht="21" customHeight="1">
      <c r="A208" s="56">
        <v>2120810</v>
      </c>
      <c r="B208" s="57" t="s">
        <v>295</v>
      </c>
      <c r="C208" s="101">
        <f t="shared" si="109"/>
        <v>0</v>
      </c>
      <c r="D208" s="101">
        <f t="shared" si="110"/>
        <v>0</v>
      </c>
      <c r="E208" s="102">
        <v>0</v>
      </c>
      <c r="F208" s="102">
        <v>0</v>
      </c>
      <c r="G208" s="102">
        <v>0</v>
      </c>
      <c r="H208" s="102">
        <v>0</v>
      </c>
      <c r="I208" s="101">
        <f t="shared" si="115"/>
        <v>0</v>
      </c>
      <c r="J208" s="101">
        <v>0</v>
      </c>
      <c r="K208" s="101">
        <v>0</v>
      </c>
    </row>
    <row r="209" spans="1:11" s="1" customFormat="1" ht="21" customHeight="1">
      <c r="A209" s="56">
        <v>21213</v>
      </c>
      <c r="B209" s="57" t="s">
        <v>296</v>
      </c>
      <c r="C209" s="101">
        <f t="shared" si="109"/>
        <v>0</v>
      </c>
      <c r="D209" s="101">
        <f t="shared" si="110"/>
        <v>0</v>
      </c>
      <c r="E209" s="101">
        <f aca="true" t="shared" si="116" ref="E209:K209">E210</f>
        <v>0</v>
      </c>
      <c r="F209" s="101">
        <f t="shared" si="116"/>
        <v>0</v>
      </c>
      <c r="G209" s="101">
        <f t="shared" si="116"/>
        <v>0</v>
      </c>
      <c r="H209" s="101">
        <f t="shared" si="116"/>
        <v>0</v>
      </c>
      <c r="I209" s="101">
        <f t="shared" si="116"/>
        <v>0</v>
      </c>
      <c r="J209" s="101">
        <f t="shared" si="116"/>
        <v>0</v>
      </c>
      <c r="K209" s="101">
        <f t="shared" si="116"/>
        <v>0</v>
      </c>
    </row>
    <row r="210" spans="1:11" s="1" customFormat="1" ht="21" customHeight="1">
      <c r="A210" s="56">
        <v>2121399</v>
      </c>
      <c r="B210" s="57" t="s">
        <v>297</v>
      </c>
      <c r="C210" s="101">
        <f t="shared" si="109"/>
        <v>0</v>
      </c>
      <c r="D210" s="101">
        <f t="shared" si="110"/>
        <v>0</v>
      </c>
      <c r="E210" s="102">
        <v>0</v>
      </c>
      <c r="F210" s="102">
        <v>0</v>
      </c>
      <c r="G210" s="102">
        <v>0</v>
      </c>
      <c r="H210" s="102">
        <v>0</v>
      </c>
      <c r="I210" s="101">
        <f aca="true" t="shared" si="117" ref="I210:I226">SUM(J210:K210)</f>
        <v>0</v>
      </c>
      <c r="J210" s="101">
        <v>0</v>
      </c>
      <c r="K210" s="101">
        <v>0</v>
      </c>
    </row>
    <row r="211" spans="1:11" s="1" customFormat="1" ht="21" customHeight="1">
      <c r="A211" s="56">
        <v>21299</v>
      </c>
      <c r="B211" s="57" t="s">
        <v>298</v>
      </c>
      <c r="C211" s="101">
        <f t="shared" si="109"/>
        <v>0</v>
      </c>
      <c r="D211" s="101">
        <f t="shared" si="110"/>
        <v>0</v>
      </c>
      <c r="E211" s="101">
        <f aca="true" t="shared" si="118" ref="E211:K211">E212</f>
        <v>0</v>
      </c>
      <c r="F211" s="101">
        <f t="shared" si="118"/>
        <v>0</v>
      </c>
      <c r="G211" s="101">
        <f t="shared" si="118"/>
        <v>0</v>
      </c>
      <c r="H211" s="101">
        <f t="shared" si="118"/>
        <v>0</v>
      </c>
      <c r="I211" s="101">
        <f t="shared" si="118"/>
        <v>0</v>
      </c>
      <c r="J211" s="101">
        <f t="shared" si="118"/>
        <v>0</v>
      </c>
      <c r="K211" s="101">
        <f t="shared" si="118"/>
        <v>0</v>
      </c>
    </row>
    <row r="212" spans="1:11" s="1" customFormat="1" ht="21" customHeight="1">
      <c r="A212" s="56">
        <v>2129999</v>
      </c>
      <c r="B212" s="57" t="s">
        <v>299</v>
      </c>
      <c r="C212" s="101">
        <f t="shared" si="109"/>
        <v>0</v>
      </c>
      <c r="D212" s="101">
        <f t="shared" si="110"/>
        <v>0</v>
      </c>
      <c r="E212" s="102">
        <v>0</v>
      </c>
      <c r="F212" s="102">
        <v>0</v>
      </c>
      <c r="G212" s="102">
        <v>0</v>
      </c>
      <c r="H212" s="102">
        <v>0</v>
      </c>
      <c r="I212" s="101">
        <f t="shared" si="117"/>
        <v>0</v>
      </c>
      <c r="J212" s="101">
        <v>0</v>
      </c>
      <c r="K212" s="101">
        <v>0</v>
      </c>
    </row>
    <row r="213" spans="1:11" s="1" customFormat="1" ht="21" customHeight="1">
      <c r="A213" s="56">
        <v>213</v>
      </c>
      <c r="B213" s="57" t="s">
        <v>300</v>
      </c>
      <c r="C213" s="101">
        <f t="shared" si="109"/>
        <v>25100000</v>
      </c>
      <c r="D213" s="101">
        <f t="shared" si="110"/>
        <v>0</v>
      </c>
      <c r="E213" s="101">
        <f aca="true" t="shared" si="119" ref="E213:K213">E214+E227+E233+E241+E244+E249+E251+E253</f>
        <v>0</v>
      </c>
      <c r="F213" s="101">
        <f t="shared" si="119"/>
        <v>0</v>
      </c>
      <c r="G213" s="101">
        <f t="shared" si="119"/>
        <v>0</v>
      </c>
      <c r="H213" s="101">
        <f t="shared" si="119"/>
        <v>0</v>
      </c>
      <c r="I213" s="101">
        <f t="shared" si="119"/>
        <v>25100000</v>
      </c>
      <c r="J213" s="101">
        <f t="shared" si="119"/>
        <v>25100000</v>
      </c>
      <c r="K213" s="101">
        <f t="shared" si="119"/>
        <v>0</v>
      </c>
    </row>
    <row r="214" spans="1:11" s="1" customFormat="1" ht="21" customHeight="1">
      <c r="A214" s="56">
        <v>21301</v>
      </c>
      <c r="B214" s="57" t="s">
        <v>301</v>
      </c>
      <c r="C214" s="101">
        <f t="shared" si="109"/>
        <v>12620000</v>
      </c>
      <c r="D214" s="101">
        <f t="shared" si="110"/>
        <v>0</v>
      </c>
      <c r="E214" s="101">
        <f aca="true" t="shared" si="120" ref="E214:K214">SUM(E215:E226)</f>
        <v>0</v>
      </c>
      <c r="F214" s="101">
        <f t="shared" si="120"/>
        <v>0</v>
      </c>
      <c r="G214" s="101">
        <f t="shared" si="120"/>
        <v>0</v>
      </c>
      <c r="H214" s="101">
        <f t="shared" si="120"/>
        <v>0</v>
      </c>
      <c r="I214" s="101">
        <f t="shared" si="120"/>
        <v>12620000</v>
      </c>
      <c r="J214" s="101">
        <f t="shared" si="120"/>
        <v>12620000</v>
      </c>
      <c r="K214" s="101">
        <f t="shared" si="120"/>
        <v>0</v>
      </c>
    </row>
    <row r="215" spans="1:11" s="1" customFormat="1" ht="21" customHeight="1">
      <c r="A215" s="56">
        <v>2130104</v>
      </c>
      <c r="B215" s="57" t="s">
        <v>302</v>
      </c>
      <c r="C215" s="101">
        <f t="shared" si="109"/>
        <v>0</v>
      </c>
      <c r="D215" s="101">
        <f t="shared" si="110"/>
        <v>0</v>
      </c>
      <c r="E215" s="101">
        <v>0</v>
      </c>
      <c r="F215" s="101">
        <v>0</v>
      </c>
      <c r="G215" s="101">
        <v>0</v>
      </c>
      <c r="H215" s="101">
        <v>0</v>
      </c>
      <c r="I215" s="101">
        <f t="shared" si="117"/>
        <v>0</v>
      </c>
      <c r="J215" s="101">
        <v>0</v>
      </c>
      <c r="K215" s="101">
        <v>0</v>
      </c>
    </row>
    <row r="216" spans="1:11" s="1" customFormat="1" ht="21" customHeight="1">
      <c r="A216" s="56">
        <v>2130106</v>
      </c>
      <c r="B216" s="57" t="s">
        <v>303</v>
      </c>
      <c r="C216" s="101">
        <f t="shared" si="109"/>
        <v>0</v>
      </c>
      <c r="D216" s="101">
        <f t="shared" si="110"/>
        <v>0</v>
      </c>
      <c r="E216" s="102">
        <v>0</v>
      </c>
      <c r="F216" s="102">
        <v>0</v>
      </c>
      <c r="G216" s="102">
        <v>0</v>
      </c>
      <c r="H216" s="102">
        <v>0</v>
      </c>
      <c r="I216" s="101">
        <f t="shared" si="117"/>
        <v>0</v>
      </c>
      <c r="J216" s="101">
        <v>0</v>
      </c>
      <c r="K216" s="101">
        <v>0</v>
      </c>
    </row>
    <row r="217" spans="1:11" s="1" customFormat="1" ht="21" customHeight="1">
      <c r="A217" s="56">
        <v>2130108</v>
      </c>
      <c r="B217" s="57" t="s">
        <v>304</v>
      </c>
      <c r="C217" s="101">
        <f t="shared" si="109"/>
        <v>0</v>
      </c>
      <c r="D217" s="101">
        <f t="shared" si="110"/>
        <v>0</v>
      </c>
      <c r="E217" s="102">
        <v>0</v>
      </c>
      <c r="F217" s="102">
        <v>0</v>
      </c>
      <c r="G217" s="102">
        <v>0</v>
      </c>
      <c r="H217" s="102">
        <v>0</v>
      </c>
      <c r="I217" s="101">
        <f t="shared" si="117"/>
        <v>0</v>
      </c>
      <c r="J217" s="101">
        <v>0</v>
      </c>
      <c r="K217" s="101">
        <v>0</v>
      </c>
    </row>
    <row r="218" spans="1:11" s="1" customFormat="1" ht="21" customHeight="1">
      <c r="A218" s="56">
        <v>2130109</v>
      </c>
      <c r="B218" s="57" t="s">
        <v>305</v>
      </c>
      <c r="C218" s="101">
        <f t="shared" si="109"/>
        <v>0</v>
      </c>
      <c r="D218" s="101">
        <f t="shared" si="110"/>
        <v>0</v>
      </c>
      <c r="E218" s="102">
        <v>0</v>
      </c>
      <c r="F218" s="102">
        <v>0</v>
      </c>
      <c r="G218" s="102">
        <v>0</v>
      </c>
      <c r="H218" s="102">
        <v>0</v>
      </c>
      <c r="I218" s="101">
        <f t="shared" si="117"/>
        <v>0</v>
      </c>
      <c r="J218" s="101">
        <v>0</v>
      </c>
      <c r="K218" s="101">
        <v>0</v>
      </c>
    </row>
    <row r="219" spans="1:11" s="1" customFormat="1" ht="21" customHeight="1">
      <c r="A219" s="56">
        <v>2130121</v>
      </c>
      <c r="B219" s="57" t="s">
        <v>306</v>
      </c>
      <c r="C219" s="101">
        <f t="shared" si="109"/>
        <v>1200000</v>
      </c>
      <c r="D219" s="101">
        <f t="shared" si="110"/>
        <v>0</v>
      </c>
      <c r="E219" s="102">
        <v>0</v>
      </c>
      <c r="F219" s="102">
        <v>0</v>
      </c>
      <c r="G219" s="102">
        <v>0</v>
      </c>
      <c r="H219" s="102">
        <v>0</v>
      </c>
      <c r="I219" s="101">
        <f t="shared" si="117"/>
        <v>1200000</v>
      </c>
      <c r="J219" s="101">
        <v>1200000</v>
      </c>
      <c r="K219" s="101">
        <v>0</v>
      </c>
    </row>
    <row r="220" spans="1:11" s="1" customFormat="1" ht="21" customHeight="1">
      <c r="A220" s="56">
        <v>2130122</v>
      </c>
      <c r="B220" s="57" t="s">
        <v>307</v>
      </c>
      <c r="C220" s="101">
        <f t="shared" si="109"/>
        <v>0</v>
      </c>
      <c r="D220" s="101">
        <f t="shared" si="110"/>
        <v>0</v>
      </c>
      <c r="E220" s="102">
        <v>0</v>
      </c>
      <c r="F220" s="102">
        <v>0</v>
      </c>
      <c r="G220" s="102">
        <v>0</v>
      </c>
      <c r="H220" s="102">
        <v>0</v>
      </c>
      <c r="I220" s="101">
        <f t="shared" si="117"/>
        <v>0</v>
      </c>
      <c r="J220" s="101">
        <v>0</v>
      </c>
      <c r="K220" s="101">
        <v>0</v>
      </c>
    </row>
    <row r="221" spans="1:11" s="1" customFormat="1" ht="21" customHeight="1">
      <c r="A221" s="56">
        <v>2130124</v>
      </c>
      <c r="B221" s="57" t="s">
        <v>308</v>
      </c>
      <c r="C221" s="101">
        <f t="shared" si="109"/>
        <v>0</v>
      </c>
      <c r="D221" s="101">
        <f t="shared" si="110"/>
        <v>0</v>
      </c>
      <c r="E221" s="109">
        <v>0</v>
      </c>
      <c r="F221" s="102">
        <v>0</v>
      </c>
      <c r="G221" s="102">
        <v>0</v>
      </c>
      <c r="H221" s="102">
        <v>0</v>
      </c>
      <c r="I221" s="101">
        <f t="shared" si="117"/>
        <v>0</v>
      </c>
      <c r="J221" s="101">
        <v>0</v>
      </c>
      <c r="K221" s="101">
        <v>0</v>
      </c>
    </row>
    <row r="222" spans="1:11" s="1" customFormat="1" ht="21" customHeight="1">
      <c r="A222" s="56">
        <v>2130126</v>
      </c>
      <c r="B222" s="57" t="s">
        <v>309</v>
      </c>
      <c r="C222" s="101">
        <f t="shared" si="109"/>
        <v>1000000</v>
      </c>
      <c r="D222" s="101">
        <f t="shared" si="110"/>
        <v>0</v>
      </c>
      <c r="E222" s="102">
        <v>0</v>
      </c>
      <c r="F222" s="102">
        <v>0</v>
      </c>
      <c r="G222" s="102">
        <v>0</v>
      </c>
      <c r="H222" s="102">
        <v>0</v>
      </c>
      <c r="I222" s="101">
        <f t="shared" si="117"/>
        <v>1000000</v>
      </c>
      <c r="J222" s="101">
        <v>1000000</v>
      </c>
      <c r="K222" s="101">
        <v>0</v>
      </c>
    </row>
    <row r="223" spans="1:11" s="1" customFormat="1" ht="21" customHeight="1">
      <c r="A223" s="56">
        <v>2130135</v>
      </c>
      <c r="B223" s="57" t="s">
        <v>310</v>
      </c>
      <c r="C223" s="101">
        <f t="shared" si="109"/>
        <v>0</v>
      </c>
      <c r="D223" s="101">
        <f t="shared" si="110"/>
        <v>0</v>
      </c>
      <c r="E223" s="102">
        <v>0</v>
      </c>
      <c r="F223" s="102">
        <v>0</v>
      </c>
      <c r="G223" s="102">
        <v>0</v>
      </c>
      <c r="H223" s="102">
        <v>0</v>
      </c>
      <c r="I223" s="101">
        <f t="shared" si="117"/>
        <v>0</v>
      </c>
      <c r="J223" s="101">
        <v>0</v>
      </c>
      <c r="K223" s="101">
        <v>0</v>
      </c>
    </row>
    <row r="224" spans="1:11" s="1" customFormat="1" ht="21" customHeight="1">
      <c r="A224" s="56">
        <v>2130142</v>
      </c>
      <c r="B224" s="57" t="s">
        <v>311</v>
      </c>
      <c r="C224" s="101">
        <f t="shared" si="109"/>
        <v>10000000</v>
      </c>
      <c r="D224" s="101">
        <f t="shared" si="110"/>
        <v>0</v>
      </c>
      <c r="E224" s="102">
        <v>0</v>
      </c>
      <c r="F224" s="102">
        <v>0</v>
      </c>
      <c r="G224" s="102">
        <v>0</v>
      </c>
      <c r="H224" s="102">
        <v>0</v>
      </c>
      <c r="I224" s="101">
        <f t="shared" si="117"/>
        <v>10000000</v>
      </c>
      <c r="J224" s="101">
        <v>10000000</v>
      </c>
      <c r="K224" s="101">
        <v>0</v>
      </c>
    </row>
    <row r="225" spans="1:11" s="1" customFormat="1" ht="21" customHeight="1">
      <c r="A225" s="56">
        <v>2130152</v>
      </c>
      <c r="B225" s="57" t="s">
        <v>312</v>
      </c>
      <c r="C225" s="101">
        <f t="shared" si="109"/>
        <v>0</v>
      </c>
      <c r="D225" s="101">
        <f t="shared" si="110"/>
        <v>0</v>
      </c>
      <c r="E225" s="102">
        <v>0</v>
      </c>
      <c r="F225" s="102">
        <v>0</v>
      </c>
      <c r="G225" s="102">
        <v>0</v>
      </c>
      <c r="H225" s="102">
        <v>0</v>
      </c>
      <c r="I225" s="101">
        <f t="shared" si="117"/>
        <v>0</v>
      </c>
      <c r="J225" s="101">
        <v>0</v>
      </c>
      <c r="K225" s="101">
        <v>0</v>
      </c>
    </row>
    <row r="226" spans="1:11" s="1" customFormat="1" ht="21" customHeight="1">
      <c r="A226" s="56">
        <v>2130199</v>
      </c>
      <c r="B226" s="57" t="s">
        <v>313</v>
      </c>
      <c r="C226" s="101">
        <f t="shared" si="109"/>
        <v>420000</v>
      </c>
      <c r="D226" s="101">
        <f t="shared" si="110"/>
        <v>0</v>
      </c>
      <c r="E226" s="102">
        <v>0</v>
      </c>
      <c r="F226" s="102">
        <v>0</v>
      </c>
      <c r="G226" s="102">
        <v>0</v>
      </c>
      <c r="H226" s="102">
        <v>0</v>
      </c>
      <c r="I226" s="101">
        <f t="shared" si="117"/>
        <v>420000</v>
      </c>
      <c r="J226" s="101">
        <v>420000</v>
      </c>
      <c r="K226" s="101">
        <v>0</v>
      </c>
    </row>
    <row r="227" spans="1:11" s="1" customFormat="1" ht="21" customHeight="1">
      <c r="A227" s="56">
        <v>21302</v>
      </c>
      <c r="B227" s="57" t="s">
        <v>314</v>
      </c>
      <c r="C227" s="101">
        <f t="shared" si="109"/>
        <v>0</v>
      </c>
      <c r="D227" s="101">
        <f t="shared" si="110"/>
        <v>0</v>
      </c>
      <c r="E227" s="101">
        <f aca="true" t="shared" si="121" ref="E227:K227">SUM(E228:E232)</f>
        <v>0</v>
      </c>
      <c r="F227" s="101">
        <f t="shared" si="121"/>
        <v>0</v>
      </c>
      <c r="G227" s="101">
        <f t="shared" si="121"/>
        <v>0</v>
      </c>
      <c r="H227" s="101">
        <f t="shared" si="121"/>
        <v>0</v>
      </c>
      <c r="I227" s="101">
        <f t="shared" si="121"/>
        <v>0</v>
      </c>
      <c r="J227" s="101">
        <f t="shared" si="121"/>
        <v>0</v>
      </c>
      <c r="K227" s="101">
        <f t="shared" si="121"/>
        <v>0</v>
      </c>
    </row>
    <row r="228" spans="1:11" s="1" customFormat="1" ht="21" customHeight="1">
      <c r="A228" s="56">
        <v>2130205</v>
      </c>
      <c r="B228" s="57" t="s">
        <v>315</v>
      </c>
      <c r="C228" s="101">
        <f t="shared" si="109"/>
        <v>0</v>
      </c>
      <c r="D228" s="101">
        <f t="shared" si="110"/>
        <v>0</v>
      </c>
      <c r="E228" s="102">
        <v>0</v>
      </c>
      <c r="F228" s="102">
        <v>0</v>
      </c>
      <c r="G228" s="102">
        <v>0</v>
      </c>
      <c r="H228" s="102">
        <v>0</v>
      </c>
      <c r="I228" s="101">
        <f aca="true" t="shared" si="122" ref="I228:I232">SUM(J228:K228)</f>
        <v>0</v>
      </c>
      <c r="J228" s="101">
        <v>0</v>
      </c>
      <c r="K228" s="101">
        <v>0</v>
      </c>
    </row>
    <row r="229" spans="1:11" s="1" customFormat="1" ht="21" customHeight="1">
      <c r="A229" s="56">
        <v>2130206</v>
      </c>
      <c r="B229" s="57" t="s">
        <v>316</v>
      </c>
      <c r="C229" s="101">
        <f t="shared" si="109"/>
        <v>0</v>
      </c>
      <c r="D229" s="101">
        <f t="shared" si="110"/>
        <v>0</v>
      </c>
      <c r="E229" s="102">
        <v>0</v>
      </c>
      <c r="F229" s="102">
        <v>0</v>
      </c>
      <c r="G229" s="102">
        <v>0</v>
      </c>
      <c r="H229" s="102">
        <v>0</v>
      </c>
      <c r="I229" s="101">
        <f t="shared" si="122"/>
        <v>0</v>
      </c>
      <c r="J229" s="101">
        <v>0</v>
      </c>
      <c r="K229" s="101">
        <v>0</v>
      </c>
    </row>
    <row r="230" spans="1:11" s="1" customFormat="1" ht="21" customHeight="1">
      <c r="A230" s="56">
        <v>2130209</v>
      </c>
      <c r="B230" s="57" t="s">
        <v>317</v>
      </c>
      <c r="C230" s="101">
        <f t="shared" si="109"/>
        <v>0</v>
      </c>
      <c r="D230" s="101">
        <f t="shared" si="110"/>
        <v>0</v>
      </c>
      <c r="E230" s="102">
        <v>0</v>
      </c>
      <c r="F230" s="102">
        <v>0</v>
      </c>
      <c r="G230" s="102">
        <v>0</v>
      </c>
      <c r="H230" s="102">
        <v>0</v>
      </c>
      <c r="I230" s="101">
        <f t="shared" si="122"/>
        <v>0</v>
      </c>
      <c r="J230" s="101">
        <v>0</v>
      </c>
      <c r="K230" s="101">
        <v>0</v>
      </c>
    </row>
    <row r="231" spans="1:11" s="1" customFormat="1" ht="21" customHeight="1">
      <c r="A231" s="56">
        <v>2130234</v>
      </c>
      <c r="B231" s="57" t="s">
        <v>318</v>
      </c>
      <c r="C231" s="101">
        <f t="shared" si="109"/>
        <v>0</v>
      </c>
      <c r="D231" s="101">
        <f t="shared" si="110"/>
        <v>0</v>
      </c>
      <c r="E231" s="102">
        <v>0</v>
      </c>
      <c r="F231" s="102">
        <v>0</v>
      </c>
      <c r="G231" s="102">
        <v>0</v>
      </c>
      <c r="H231" s="102">
        <v>0</v>
      </c>
      <c r="I231" s="101">
        <f t="shared" si="122"/>
        <v>0</v>
      </c>
      <c r="J231" s="101">
        <v>0</v>
      </c>
      <c r="K231" s="101">
        <v>0</v>
      </c>
    </row>
    <row r="232" spans="1:11" s="1" customFormat="1" ht="21" customHeight="1">
      <c r="A232" s="56">
        <v>2130299</v>
      </c>
      <c r="B232" s="57" t="s">
        <v>319</v>
      </c>
      <c r="C232" s="101">
        <f t="shared" si="109"/>
        <v>0</v>
      </c>
      <c r="D232" s="101">
        <f t="shared" si="110"/>
        <v>0</v>
      </c>
      <c r="E232" s="102">
        <v>0</v>
      </c>
      <c r="F232" s="102">
        <v>0</v>
      </c>
      <c r="G232" s="102">
        <v>0</v>
      </c>
      <c r="H232" s="102">
        <v>0</v>
      </c>
      <c r="I232" s="101">
        <f t="shared" si="122"/>
        <v>0</v>
      </c>
      <c r="J232" s="101">
        <v>0</v>
      </c>
      <c r="K232" s="101">
        <v>0</v>
      </c>
    </row>
    <row r="233" spans="1:11" s="1" customFormat="1" ht="21" customHeight="1">
      <c r="A233" s="56">
        <v>21303</v>
      </c>
      <c r="B233" s="57" t="s">
        <v>320</v>
      </c>
      <c r="C233" s="101">
        <f t="shared" si="109"/>
        <v>4000000</v>
      </c>
      <c r="D233" s="101">
        <f t="shared" si="110"/>
        <v>0</v>
      </c>
      <c r="E233" s="101">
        <f aca="true" t="shared" si="123" ref="E233:K233">SUM(E234:E240)</f>
        <v>0</v>
      </c>
      <c r="F233" s="101">
        <f t="shared" si="123"/>
        <v>0</v>
      </c>
      <c r="G233" s="101">
        <f t="shared" si="123"/>
        <v>0</v>
      </c>
      <c r="H233" s="101">
        <f t="shared" si="123"/>
        <v>0</v>
      </c>
      <c r="I233" s="101">
        <f t="shared" si="123"/>
        <v>4000000</v>
      </c>
      <c r="J233" s="101">
        <f t="shared" si="123"/>
        <v>4000000</v>
      </c>
      <c r="K233" s="101">
        <f t="shared" si="123"/>
        <v>0</v>
      </c>
    </row>
    <row r="234" spans="1:11" s="1" customFormat="1" ht="21" customHeight="1">
      <c r="A234" s="56">
        <v>2130305</v>
      </c>
      <c r="B234" s="57" t="s">
        <v>321</v>
      </c>
      <c r="C234" s="101">
        <f t="shared" si="109"/>
        <v>0</v>
      </c>
      <c r="D234" s="101">
        <f t="shared" si="110"/>
        <v>0</v>
      </c>
      <c r="E234" s="102">
        <v>0</v>
      </c>
      <c r="F234" s="102">
        <v>0</v>
      </c>
      <c r="G234" s="102">
        <v>0</v>
      </c>
      <c r="H234" s="102">
        <v>0</v>
      </c>
      <c r="I234" s="101">
        <f aca="true" t="shared" si="124" ref="I234:I240">SUM(J234:K234)</f>
        <v>0</v>
      </c>
      <c r="J234" s="101">
        <v>0</v>
      </c>
      <c r="K234" s="101">
        <v>0</v>
      </c>
    </row>
    <row r="235" spans="1:11" s="1" customFormat="1" ht="21" customHeight="1">
      <c r="A235" s="56">
        <v>2130306</v>
      </c>
      <c r="B235" s="57" t="s">
        <v>322</v>
      </c>
      <c r="C235" s="101">
        <f t="shared" si="109"/>
        <v>1000000</v>
      </c>
      <c r="D235" s="101">
        <f t="shared" si="110"/>
        <v>0</v>
      </c>
      <c r="E235" s="102">
        <v>0</v>
      </c>
      <c r="F235" s="102">
        <v>0</v>
      </c>
      <c r="G235" s="102">
        <v>0</v>
      </c>
      <c r="H235" s="102">
        <v>0</v>
      </c>
      <c r="I235" s="101">
        <f t="shared" si="124"/>
        <v>1000000</v>
      </c>
      <c r="J235" s="101">
        <v>1000000</v>
      </c>
      <c r="K235" s="101">
        <v>0</v>
      </c>
    </row>
    <row r="236" spans="1:11" s="1" customFormat="1" ht="21" customHeight="1">
      <c r="A236" s="56">
        <v>2130310</v>
      </c>
      <c r="B236" s="57" t="s">
        <v>323</v>
      </c>
      <c r="C236" s="101">
        <f t="shared" si="109"/>
        <v>0</v>
      </c>
      <c r="D236" s="101">
        <f t="shared" si="110"/>
        <v>0</v>
      </c>
      <c r="E236" s="102">
        <v>0</v>
      </c>
      <c r="F236" s="102">
        <v>0</v>
      </c>
      <c r="G236" s="102">
        <v>0</v>
      </c>
      <c r="H236" s="102">
        <v>0</v>
      </c>
      <c r="I236" s="101">
        <f t="shared" si="124"/>
        <v>0</v>
      </c>
      <c r="J236" s="101">
        <v>0</v>
      </c>
      <c r="K236" s="101">
        <v>0</v>
      </c>
    </row>
    <row r="237" spans="1:11" s="1" customFormat="1" ht="21" customHeight="1">
      <c r="A237" s="56">
        <v>2130314</v>
      </c>
      <c r="B237" s="57" t="s">
        <v>324</v>
      </c>
      <c r="C237" s="101">
        <f t="shared" si="109"/>
        <v>0</v>
      </c>
      <c r="D237" s="101">
        <f t="shared" si="110"/>
        <v>0</v>
      </c>
      <c r="E237" s="102">
        <v>0</v>
      </c>
      <c r="F237" s="102">
        <v>0</v>
      </c>
      <c r="G237" s="102">
        <v>0</v>
      </c>
      <c r="H237" s="102">
        <v>0</v>
      </c>
      <c r="I237" s="101">
        <f t="shared" si="124"/>
        <v>0</v>
      </c>
      <c r="J237" s="101">
        <v>0</v>
      </c>
      <c r="K237" s="101">
        <v>0</v>
      </c>
    </row>
    <row r="238" spans="1:11" s="1" customFormat="1" ht="21" customHeight="1">
      <c r="A238" s="56">
        <v>2130316</v>
      </c>
      <c r="B238" s="57" t="s">
        <v>325</v>
      </c>
      <c r="C238" s="101">
        <f t="shared" si="109"/>
        <v>3000000</v>
      </c>
      <c r="D238" s="101">
        <f t="shared" si="110"/>
        <v>0</v>
      </c>
      <c r="E238" s="102">
        <v>0</v>
      </c>
      <c r="F238" s="102">
        <v>0</v>
      </c>
      <c r="G238" s="102">
        <v>0</v>
      </c>
      <c r="H238" s="102">
        <v>0</v>
      </c>
      <c r="I238" s="101">
        <f t="shared" si="124"/>
        <v>3000000</v>
      </c>
      <c r="J238" s="101">
        <v>3000000</v>
      </c>
      <c r="K238" s="101">
        <v>0</v>
      </c>
    </row>
    <row r="239" spans="1:11" s="1" customFormat="1" ht="21" customHeight="1">
      <c r="A239" s="56">
        <v>2130335</v>
      </c>
      <c r="B239" s="57" t="s">
        <v>326</v>
      </c>
      <c r="C239" s="101">
        <f t="shared" si="109"/>
        <v>0</v>
      </c>
      <c r="D239" s="101">
        <f t="shared" si="110"/>
        <v>0</v>
      </c>
      <c r="E239" s="102">
        <v>0</v>
      </c>
      <c r="F239" s="102">
        <v>0</v>
      </c>
      <c r="G239" s="102">
        <v>0</v>
      </c>
      <c r="H239" s="102">
        <v>0</v>
      </c>
      <c r="I239" s="101">
        <f t="shared" si="124"/>
        <v>0</v>
      </c>
      <c r="J239" s="101">
        <v>0</v>
      </c>
      <c r="K239" s="101">
        <v>0</v>
      </c>
    </row>
    <row r="240" spans="1:11" s="1" customFormat="1" ht="21" customHeight="1">
      <c r="A240" s="56">
        <v>2130399</v>
      </c>
      <c r="B240" s="57" t="s">
        <v>327</v>
      </c>
      <c r="C240" s="101">
        <f t="shared" si="109"/>
        <v>0</v>
      </c>
      <c r="D240" s="101">
        <f t="shared" si="110"/>
        <v>0</v>
      </c>
      <c r="E240" s="109">
        <v>0</v>
      </c>
      <c r="F240" s="109">
        <v>0</v>
      </c>
      <c r="G240" s="109">
        <v>0</v>
      </c>
      <c r="H240" s="109">
        <v>0</v>
      </c>
      <c r="I240" s="101">
        <f t="shared" si="124"/>
        <v>0</v>
      </c>
      <c r="J240" s="101">
        <v>0</v>
      </c>
      <c r="K240" s="101">
        <v>0</v>
      </c>
    </row>
    <row r="241" spans="1:11" s="1" customFormat="1" ht="21" customHeight="1">
      <c r="A241" s="56">
        <v>21305</v>
      </c>
      <c r="B241" s="57" t="s">
        <v>328</v>
      </c>
      <c r="C241" s="101">
        <f t="shared" si="109"/>
        <v>3600000</v>
      </c>
      <c r="D241" s="101">
        <f t="shared" si="110"/>
        <v>0</v>
      </c>
      <c r="E241" s="101">
        <f aca="true" t="shared" si="125" ref="E241:K241">E242+E243</f>
        <v>0</v>
      </c>
      <c r="F241" s="101">
        <f t="shared" si="125"/>
        <v>0</v>
      </c>
      <c r="G241" s="101">
        <f t="shared" si="125"/>
        <v>0</v>
      </c>
      <c r="H241" s="101">
        <f t="shared" si="125"/>
        <v>0</v>
      </c>
      <c r="I241" s="101">
        <f t="shared" si="125"/>
        <v>3600000</v>
      </c>
      <c r="J241" s="101">
        <f t="shared" si="125"/>
        <v>3600000</v>
      </c>
      <c r="K241" s="101">
        <f t="shared" si="125"/>
        <v>0</v>
      </c>
    </row>
    <row r="242" spans="1:11" s="1" customFormat="1" ht="21" customHeight="1">
      <c r="A242" s="56">
        <v>2130504</v>
      </c>
      <c r="B242" s="57" t="s">
        <v>329</v>
      </c>
      <c r="C242" s="101">
        <f t="shared" si="109"/>
        <v>0</v>
      </c>
      <c r="D242" s="101">
        <f t="shared" si="110"/>
        <v>0</v>
      </c>
      <c r="E242" s="102">
        <v>0</v>
      </c>
      <c r="F242" s="102">
        <v>0</v>
      </c>
      <c r="G242" s="102">
        <v>0</v>
      </c>
      <c r="H242" s="102">
        <v>0</v>
      </c>
      <c r="I242" s="101">
        <f aca="true" t="shared" si="126" ref="I242:I248">SUM(J242:K242)</f>
        <v>0</v>
      </c>
      <c r="J242" s="101">
        <v>0</v>
      </c>
      <c r="K242" s="101">
        <v>0</v>
      </c>
    </row>
    <row r="243" spans="1:11" s="1" customFormat="1" ht="21" customHeight="1">
      <c r="A243" s="56">
        <v>2130599</v>
      </c>
      <c r="B243" s="57" t="s">
        <v>330</v>
      </c>
      <c r="C243" s="101">
        <f t="shared" si="109"/>
        <v>3600000</v>
      </c>
      <c r="D243" s="101">
        <f t="shared" si="110"/>
        <v>0</v>
      </c>
      <c r="E243" s="102">
        <v>0</v>
      </c>
      <c r="F243" s="102">
        <v>0</v>
      </c>
      <c r="G243" s="102">
        <v>0</v>
      </c>
      <c r="H243" s="102">
        <v>0</v>
      </c>
      <c r="I243" s="101">
        <f t="shared" si="126"/>
        <v>3600000</v>
      </c>
      <c r="J243" s="101">
        <v>3600000</v>
      </c>
      <c r="K243" s="101">
        <v>0</v>
      </c>
    </row>
    <row r="244" spans="1:11" s="1" customFormat="1" ht="21" customHeight="1">
      <c r="A244" s="56">
        <v>21307</v>
      </c>
      <c r="B244" s="57" t="s">
        <v>331</v>
      </c>
      <c r="C244" s="101">
        <f t="shared" si="109"/>
        <v>4880000</v>
      </c>
      <c r="D244" s="101">
        <f t="shared" si="110"/>
        <v>0</v>
      </c>
      <c r="E244" s="101">
        <f aca="true" t="shared" si="127" ref="E244:K244">SUM(E245:E248)</f>
        <v>0</v>
      </c>
      <c r="F244" s="101">
        <f t="shared" si="127"/>
        <v>0</v>
      </c>
      <c r="G244" s="101">
        <f t="shared" si="127"/>
        <v>0</v>
      </c>
      <c r="H244" s="101">
        <f t="shared" si="127"/>
        <v>0</v>
      </c>
      <c r="I244" s="101">
        <f t="shared" si="127"/>
        <v>4880000</v>
      </c>
      <c r="J244" s="101">
        <f t="shared" si="127"/>
        <v>4880000</v>
      </c>
      <c r="K244" s="101">
        <f t="shared" si="127"/>
        <v>0</v>
      </c>
    </row>
    <row r="245" spans="1:11" s="1" customFormat="1" ht="21" customHeight="1">
      <c r="A245" s="56">
        <v>2130701</v>
      </c>
      <c r="B245" s="57" t="s">
        <v>332</v>
      </c>
      <c r="C245" s="101">
        <f t="shared" si="109"/>
        <v>800000</v>
      </c>
      <c r="D245" s="101">
        <f t="shared" si="110"/>
        <v>0</v>
      </c>
      <c r="E245" s="102">
        <v>0</v>
      </c>
      <c r="F245" s="102">
        <v>0</v>
      </c>
      <c r="G245" s="102">
        <v>0</v>
      </c>
      <c r="H245" s="102">
        <v>0</v>
      </c>
      <c r="I245" s="101">
        <f t="shared" si="126"/>
        <v>800000</v>
      </c>
      <c r="J245" s="101">
        <v>800000</v>
      </c>
      <c r="K245" s="101">
        <v>0</v>
      </c>
    </row>
    <row r="246" spans="1:11" s="1" customFormat="1" ht="21" customHeight="1">
      <c r="A246" s="56">
        <v>2130705</v>
      </c>
      <c r="B246" s="57" t="s">
        <v>333</v>
      </c>
      <c r="C246" s="101">
        <f t="shared" si="109"/>
        <v>4080000</v>
      </c>
      <c r="D246" s="101">
        <f t="shared" si="110"/>
        <v>0</v>
      </c>
      <c r="E246" s="102">
        <v>0</v>
      </c>
      <c r="F246" s="102">
        <v>0</v>
      </c>
      <c r="G246" s="102">
        <v>0</v>
      </c>
      <c r="H246" s="102">
        <v>0</v>
      </c>
      <c r="I246" s="101">
        <f t="shared" si="126"/>
        <v>4080000</v>
      </c>
      <c r="J246" s="101">
        <v>4080000</v>
      </c>
      <c r="K246" s="101">
        <v>0</v>
      </c>
    </row>
    <row r="247" spans="1:11" s="1" customFormat="1" ht="21" customHeight="1">
      <c r="A247" s="56">
        <v>2130706</v>
      </c>
      <c r="B247" s="57" t="s">
        <v>334</v>
      </c>
      <c r="C247" s="101">
        <f t="shared" si="109"/>
        <v>0</v>
      </c>
      <c r="D247" s="101">
        <f t="shared" si="110"/>
        <v>0</v>
      </c>
      <c r="E247" s="102">
        <v>0</v>
      </c>
      <c r="F247" s="102">
        <v>0</v>
      </c>
      <c r="G247" s="102">
        <v>0</v>
      </c>
      <c r="H247" s="102">
        <v>0</v>
      </c>
      <c r="I247" s="101">
        <f t="shared" si="126"/>
        <v>0</v>
      </c>
      <c r="J247" s="101">
        <v>0</v>
      </c>
      <c r="K247" s="101">
        <v>0</v>
      </c>
    </row>
    <row r="248" spans="1:11" s="1" customFormat="1" ht="21" customHeight="1">
      <c r="A248" s="56">
        <v>2130707</v>
      </c>
      <c r="B248" s="57" t="s">
        <v>335</v>
      </c>
      <c r="C248" s="101">
        <f t="shared" si="109"/>
        <v>0</v>
      </c>
      <c r="D248" s="101">
        <f t="shared" si="110"/>
        <v>0</v>
      </c>
      <c r="E248" s="102">
        <v>0</v>
      </c>
      <c r="F248" s="102">
        <v>0</v>
      </c>
      <c r="G248" s="102">
        <v>0</v>
      </c>
      <c r="H248" s="102">
        <v>0</v>
      </c>
      <c r="I248" s="101">
        <f t="shared" si="126"/>
        <v>0</v>
      </c>
      <c r="J248" s="101">
        <v>0</v>
      </c>
      <c r="K248" s="101">
        <v>0</v>
      </c>
    </row>
    <row r="249" spans="1:11" s="1" customFormat="1" ht="21" customHeight="1">
      <c r="A249" s="56">
        <v>21308</v>
      </c>
      <c r="B249" s="57" t="s">
        <v>336</v>
      </c>
      <c r="C249" s="101">
        <f t="shared" si="109"/>
        <v>0</v>
      </c>
      <c r="D249" s="101">
        <f t="shared" si="110"/>
        <v>0</v>
      </c>
      <c r="E249" s="101">
        <f aca="true" t="shared" si="128" ref="E249:K249">E250</f>
        <v>0</v>
      </c>
      <c r="F249" s="101">
        <f t="shared" si="128"/>
        <v>0</v>
      </c>
      <c r="G249" s="101">
        <f t="shared" si="128"/>
        <v>0</v>
      </c>
      <c r="H249" s="101">
        <f t="shared" si="128"/>
        <v>0</v>
      </c>
      <c r="I249" s="101">
        <f t="shared" si="128"/>
        <v>0</v>
      </c>
      <c r="J249" s="101">
        <f t="shared" si="128"/>
        <v>0</v>
      </c>
      <c r="K249" s="101">
        <f t="shared" si="128"/>
        <v>0</v>
      </c>
    </row>
    <row r="250" spans="1:11" s="1" customFormat="1" ht="21" customHeight="1">
      <c r="A250" s="56">
        <v>2130802</v>
      </c>
      <c r="B250" s="57" t="s">
        <v>337</v>
      </c>
      <c r="C250" s="101">
        <f t="shared" si="109"/>
        <v>0</v>
      </c>
      <c r="D250" s="101">
        <f t="shared" si="110"/>
        <v>0</v>
      </c>
      <c r="E250" s="102">
        <v>0</v>
      </c>
      <c r="F250" s="102">
        <v>0</v>
      </c>
      <c r="G250" s="102">
        <v>0</v>
      </c>
      <c r="H250" s="102">
        <v>0</v>
      </c>
      <c r="I250" s="101">
        <f aca="true" t="shared" si="129" ref="I250:I254">SUM(J250:K250)</f>
        <v>0</v>
      </c>
      <c r="J250" s="101">
        <v>0</v>
      </c>
      <c r="K250" s="101">
        <v>0</v>
      </c>
    </row>
    <row r="251" spans="1:11" s="1" customFormat="1" ht="21" customHeight="1">
      <c r="A251" s="56">
        <v>21360</v>
      </c>
      <c r="B251" s="57" t="s">
        <v>338</v>
      </c>
      <c r="C251" s="101">
        <f t="shared" si="109"/>
        <v>0</v>
      </c>
      <c r="D251" s="101">
        <f t="shared" si="110"/>
        <v>0</v>
      </c>
      <c r="E251" s="101">
        <f aca="true" t="shared" si="130" ref="E251:K251">E252</f>
        <v>0</v>
      </c>
      <c r="F251" s="101">
        <f t="shared" si="130"/>
        <v>0</v>
      </c>
      <c r="G251" s="101">
        <f t="shared" si="130"/>
        <v>0</v>
      </c>
      <c r="H251" s="101">
        <f t="shared" si="130"/>
        <v>0</v>
      </c>
      <c r="I251" s="101">
        <f t="shared" si="130"/>
        <v>0</v>
      </c>
      <c r="J251" s="101">
        <f t="shared" si="130"/>
        <v>0</v>
      </c>
      <c r="K251" s="101">
        <f t="shared" si="130"/>
        <v>0</v>
      </c>
    </row>
    <row r="252" spans="1:11" s="1" customFormat="1" ht="21" customHeight="1">
      <c r="A252" s="56">
        <v>2136099</v>
      </c>
      <c r="B252" s="57" t="s">
        <v>339</v>
      </c>
      <c r="C252" s="101">
        <f t="shared" si="109"/>
        <v>0</v>
      </c>
      <c r="D252" s="101">
        <f t="shared" si="110"/>
        <v>0</v>
      </c>
      <c r="E252" s="102">
        <v>0</v>
      </c>
      <c r="F252" s="102">
        <v>0</v>
      </c>
      <c r="G252" s="102">
        <v>0</v>
      </c>
      <c r="H252" s="102">
        <v>0</v>
      </c>
      <c r="I252" s="101">
        <f t="shared" si="129"/>
        <v>0</v>
      </c>
      <c r="J252" s="101">
        <v>0</v>
      </c>
      <c r="K252" s="101">
        <v>0</v>
      </c>
    </row>
    <row r="253" spans="1:11" s="1" customFormat="1" ht="21" customHeight="1">
      <c r="A253" s="56">
        <v>21370</v>
      </c>
      <c r="B253" s="57" t="s">
        <v>340</v>
      </c>
      <c r="C253" s="101">
        <f t="shared" si="109"/>
        <v>0</v>
      </c>
      <c r="D253" s="101">
        <f t="shared" si="110"/>
        <v>0</v>
      </c>
      <c r="E253" s="101">
        <f aca="true" t="shared" si="131" ref="E253:K253">E254</f>
        <v>0</v>
      </c>
      <c r="F253" s="101">
        <f t="shared" si="131"/>
        <v>0</v>
      </c>
      <c r="G253" s="101">
        <f t="shared" si="131"/>
        <v>0</v>
      </c>
      <c r="H253" s="101">
        <f t="shared" si="131"/>
        <v>0</v>
      </c>
      <c r="I253" s="101">
        <f t="shared" si="131"/>
        <v>0</v>
      </c>
      <c r="J253" s="101">
        <f t="shared" si="131"/>
        <v>0</v>
      </c>
      <c r="K253" s="101">
        <f t="shared" si="131"/>
        <v>0</v>
      </c>
    </row>
    <row r="254" spans="1:11" s="1" customFormat="1" ht="21" customHeight="1">
      <c r="A254" s="56">
        <v>2137001</v>
      </c>
      <c r="B254" s="57" t="s">
        <v>341</v>
      </c>
      <c r="C254" s="101">
        <f t="shared" si="109"/>
        <v>0</v>
      </c>
      <c r="D254" s="101">
        <f t="shared" si="110"/>
        <v>0</v>
      </c>
      <c r="E254" s="102">
        <v>0</v>
      </c>
      <c r="F254" s="102">
        <v>0</v>
      </c>
      <c r="G254" s="102">
        <v>0</v>
      </c>
      <c r="H254" s="102">
        <v>0</v>
      </c>
      <c r="I254" s="101">
        <f t="shared" si="129"/>
        <v>0</v>
      </c>
      <c r="J254" s="101">
        <v>0</v>
      </c>
      <c r="K254" s="101">
        <v>0</v>
      </c>
    </row>
    <row r="255" spans="1:11" s="1" customFormat="1" ht="21" customHeight="1">
      <c r="A255" s="56">
        <v>215</v>
      </c>
      <c r="B255" s="57" t="s">
        <v>342</v>
      </c>
      <c r="C255" s="101">
        <f t="shared" si="109"/>
        <v>0</v>
      </c>
      <c r="D255" s="101">
        <f t="shared" si="110"/>
        <v>0</v>
      </c>
      <c r="E255" s="101">
        <f aca="true" t="shared" si="132" ref="E255:K255">E256+E259</f>
        <v>0</v>
      </c>
      <c r="F255" s="101">
        <f t="shared" si="132"/>
        <v>0</v>
      </c>
      <c r="G255" s="101">
        <f t="shared" si="132"/>
        <v>0</v>
      </c>
      <c r="H255" s="101">
        <f t="shared" si="132"/>
        <v>0</v>
      </c>
      <c r="I255" s="101">
        <f t="shared" si="132"/>
        <v>0</v>
      </c>
      <c r="J255" s="101">
        <f t="shared" si="132"/>
        <v>0</v>
      </c>
      <c r="K255" s="101">
        <f t="shared" si="132"/>
        <v>0</v>
      </c>
    </row>
    <row r="256" spans="1:11" s="1" customFormat="1" ht="21" customHeight="1">
      <c r="A256" s="56">
        <v>21508</v>
      </c>
      <c r="B256" s="57" t="s">
        <v>343</v>
      </c>
      <c r="C256" s="101">
        <f t="shared" si="109"/>
        <v>0</v>
      </c>
      <c r="D256" s="101">
        <f t="shared" si="110"/>
        <v>0</v>
      </c>
      <c r="E256" s="101">
        <f aca="true" t="shared" si="133" ref="E256:K256">E257+E258</f>
        <v>0</v>
      </c>
      <c r="F256" s="101">
        <f t="shared" si="133"/>
        <v>0</v>
      </c>
      <c r="G256" s="101">
        <f t="shared" si="133"/>
        <v>0</v>
      </c>
      <c r="H256" s="101">
        <f t="shared" si="133"/>
        <v>0</v>
      </c>
      <c r="I256" s="101">
        <f t="shared" si="133"/>
        <v>0</v>
      </c>
      <c r="J256" s="101">
        <f t="shared" si="133"/>
        <v>0</v>
      </c>
      <c r="K256" s="101">
        <f t="shared" si="133"/>
        <v>0</v>
      </c>
    </row>
    <row r="257" spans="1:11" s="1" customFormat="1" ht="21" customHeight="1">
      <c r="A257" s="56">
        <v>2150805</v>
      </c>
      <c r="B257" s="57" t="s">
        <v>344</v>
      </c>
      <c r="C257" s="101">
        <f t="shared" si="109"/>
        <v>0</v>
      </c>
      <c r="D257" s="101">
        <f t="shared" si="110"/>
        <v>0</v>
      </c>
      <c r="E257" s="102">
        <v>0</v>
      </c>
      <c r="F257" s="102">
        <v>0</v>
      </c>
      <c r="G257" s="102">
        <v>0</v>
      </c>
      <c r="H257" s="102">
        <v>0</v>
      </c>
      <c r="I257" s="101">
        <f aca="true" t="shared" si="134" ref="I257:I261">SUM(J257:K257)</f>
        <v>0</v>
      </c>
      <c r="J257" s="101">
        <v>0</v>
      </c>
      <c r="K257" s="101">
        <v>0</v>
      </c>
    </row>
    <row r="258" spans="1:11" s="1" customFormat="1" ht="21.75" customHeight="1">
      <c r="A258" s="70">
        <v>2150899</v>
      </c>
      <c r="B258" s="60" t="s">
        <v>345</v>
      </c>
      <c r="C258" s="105">
        <f t="shared" si="109"/>
        <v>0</v>
      </c>
      <c r="D258" s="105">
        <f t="shared" si="110"/>
        <v>0</v>
      </c>
      <c r="E258" s="120">
        <v>0</v>
      </c>
      <c r="F258" s="120">
        <v>0</v>
      </c>
      <c r="G258" s="120">
        <v>0</v>
      </c>
      <c r="H258" s="120">
        <v>0</v>
      </c>
      <c r="I258" s="105">
        <f t="shared" si="134"/>
        <v>0</v>
      </c>
      <c r="J258" s="105">
        <v>0</v>
      </c>
      <c r="K258" s="105">
        <v>0</v>
      </c>
    </row>
    <row r="259" spans="1:11" s="1" customFormat="1" ht="21" customHeight="1">
      <c r="A259" s="71">
        <v>21599</v>
      </c>
      <c r="B259" s="117" t="s">
        <v>346</v>
      </c>
      <c r="C259" s="118">
        <f t="shared" si="109"/>
        <v>0</v>
      </c>
      <c r="D259" s="118">
        <f t="shared" si="110"/>
        <v>0</v>
      </c>
      <c r="E259" s="118">
        <f aca="true" t="shared" si="135" ref="E259:H259">E260+E261</f>
        <v>0</v>
      </c>
      <c r="F259" s="118">
        <f t="shared" si="135"/>
        <v>0</v>
      </c>
      <c r="G259" s="118">
        <f t="shared" si="135"/>
        <v>0</v>
      </c>
      <c r="H259" s="118">
        <f t="shared" si="135"/>
        <v>0</v>
      </c>
      <c r="I259" s="118">
        <f t="shared" si="134"/>
        <v>0</v>
      </c>
      <c r="J259" s="118">
        <f>J260+J261</f>
        <v>0</v>
      </c>
      <c r="K259" s="118">
        <f>K260+K261</f>
        <v>0</v>
      </c>
    </row>
    <row r="260" spans="1:11" s="1" customFormat="1" ht="21" customHeight="1">
      <c r="A260" s="71">
        <v>2159904</v>
      </c>
      <c r="B260" s="117" t="s">
        <v>347</v>
      </c>
      <c r="C260" s="118">
        <f t="shared" si="109"/>
        <v>0</v>
      </c>
      <c r="D260" s="118">
        <f t="shared" si="110"/>
        <v>0</v>
      </c>
      <c r="E260" s="121">
        <v>0</v>
      </c>
      <c r="F260" s="121">
        <v>0</v>
      </c>
      <c r="G260" s="121">
        <v>0</v>
      </c>
      <c r="H260" s="121">
        <v>0</v>
      </c>
      <c r="I260" s="118">
        <f t="shared" si="134"/>
        <v>0</v>
      </c>
      <c r="J260" s="119">
        <v>0</v>
      </c>
      <c r="K260" s="119">
        <v>0</v>
      </c>
    </row>
    <row r="261" spans="1:11" s="1" customFormat="1" ht="21" customHeight="1">
      <c r="A261" s="71">
        <v>2159999</v>
      </c>
      <c r="B261" s="117" t="s">
        <v>348</v>
      </c>
      <c r="C261" s="118">
        <f aca="true" t="shared" si="136" ref="C261:C299">D261+I261</f>
        <v>0</v>
      </c>
      <c r="D261" s="118">
        <f aca="true" t="shared" si="137" ref="D261:D298">SUM(E261:H261)</f>
        <v>0</v>
      </c>
      <c r="E261" s="122">
        <v>0</v>
      </c>
      <c r="F261" s="122">
        <v>0</v>
      </c>
      <c r="G261" s="122">
        <v>0</v>
      </c>
      <c r="H261" s="122">
        <v>0</v>
      </c>
      <c r="I261" s="118">
        <f t="shared" si="134"/>
        <v>0</v>
      </c>
      <c r="J261" s="119">
        <v>0</v>
      </c>
      <c r="K261" s="119">
        <v>0</v>
      </c>
    </row>
    <row r="262" spans="1:11" s="1" customFormat="1" ht="21" customHeight="1">
      <c r="A262" s="67">
        <v>216</v>
      </c>
      <c r="B262" s="68" t="s">
        <v>349</v>
      </c>
      <c r="C262" s="107">
        <f t="shared" si="136"/>
        <v>0</v>
      </c>
      <c r="D262" s="107">
        <f t="shared" si="137"/>
        <v>0</v>
      </c>
      <c r="E262" s="107">
        <f aca="true" t="shared" si="138" ref="E262:K262">E263+E265+E267</f>
        <v>0</v>
      </c>
      <c r="F262" s="107">
        <f t="shared" si="138"/>
        <v>0</v>
      </c>
      <c r="G262" s="107">
        <f t="shared" si="138"/>
        <v>0</v>
      </c>
      <c r="H262" s="107">
        <f t="shared" si="138"/>
        <v>0</v>
      </c>
      <c r="I262" s="107">
        <f t="shared" si="138"/>
        <v>0</v>
      </c>
      <c r="J262" s="107">
        <f t="shared" si="138"/>
        <v>0</v>
      </c>
      <c r="K262" s="107">
        <f t="shared" si="138"/>
        <v>0</v>
      </c>
    </row>
    <row r="263" spans="1:11" s="1" customFormat="1" ht="21" customHeight="1">
      <c r="A263" s="56">
        <v>21602</v>
      </c>
      <c r="B263" s="57" t="s">
        <v>350</v>
      </c>
      <c r="C263" s="101">
        <f t="shared" si="136"/>
        <v>0</v>
      </c>
      <c r="D263" s="101">
        <f t="shared" si="137"/>
        <v>0</v>
      </c>
      <c r="E263" s="101">
        <f aca="true" t="shared" si="139" ref="E263:K263">E264</f>
        <v>0</v>
      </c>
      <c r="F263" s="101">
        <f t="shared" si="139"/>
        <v>0</v>
      </c>
      <c r="G263" s="101">
        <f t="shared" si="139"/>
        <v>0</v>
      </c>
      <c r="H263" s="101">
        <f t="shared" si="139"/>
        <v>0</v>
      </c>
      <c r="I263" s="101">
        <f t="shared" si="139"/>
        <v>0</v>
      </c>
      <c r="J263" s="101">
        <f t="shared" si="139"/>
        <v>0</v>
      </c>
      <c r="K263" s="101">
        <f t="shared" si="139"/>
        <v>0</v>
      </c>
    </row>
    <row r="264" spans="1:11" s="1" customFormat="1" ht="21" customHeight="1">
      <c r="A264" s="56">
        <v>2160299</v>
      </c>
      <c r="B264" s="57" t="s">
        <v>351</v>
      </c>
      <c r="C264" s="101">
        <f t="shared" si="136"/>
        <v>0</v>
      </c>
      <c r="D264" s="101">
        <f t="shared" si="137"/>
        <v>0</v>
      </c>
      <c r="E264" s="102">
        <v>0</v>
      </c>
      <c r="F264" s="102">
        <v>0</v>
      </c>
      <c r="G264" s="102">
        <v>0</v>
      </c>
      <c r="H264" s="102">
        <v>0</v>
      </c>
      <c r="I264" s="101">
        <f aca="true" t="shared" si="140" ref="I264:I268">SUM(J264:K264)</f>
        <v>0</v>
      </c>
      <c r="J264" s="101">
        <v>0</v>
      </c>
      <c r="K264" s="101">
        <v>0</v>
      </c>
    </row>
    <row r="265" spans="1:11" s="1" customFormat="1" ht="21" customHeight="1">
      <c r="A265" s="56">
        <v>21605</v>
      </c>
      <c r="B265" s="57" t="s">
        <v>352</v>
      </c>
      <c r="C265" s="101">
        <f t="shared" si="136"/>
        <v>0</v>
      </c>
      <c r="D265" s="101">
        <f t="shared" si="137"/>
        <v>0</v>
      </c>
      <c r="E265" s="101">
        <f aca="true" t="shared" si="141" ref="E265:K265">E266</f>
        <v>0</v>
      </c>
      <c r="F265" s="101">
        <f t="shared" si="141"/>
        <v>0</v>
      </c>
      <c r="G265" s="101">
        <f t="shared" si="141"/>
        <v>0</v>
      </c>
      <c r="H265" s="101">
        <f t="shared" si="141"/>
        <v>0</v>
      </c>
      <c r="I265" s="101">
        <f t="shared" si="141"/>
        <v>0</v>
      </c>
      <c r="J265" s="101">
        <f t="shared" si="141"/>
        <v>0</v>
      </c>
      <c r="K265" s="101">
        <f t="shared" si="141"/>
        <v>0</v>
      </c>
    </row>
    <row r="266" spans="1:11" s="1" customFormat="1" ht="21" customHeight="1">
      <c r="A266" s="56">
        <v>2160599</v>
      </c>
      <c r="B266" s="57" t="s">
        <v>353</v>
      </c>
      <c r="C266" s="101">
        <f t="shared" si="136"/>
        <v>0</v>
      </c>
      <c r="D266" s="101">
        <f t="shared" si="137"/>
        <v>0</v>
      </c>
      <c r="E266" s="102">
        <v>0</v>
      </c>
      <c r="F266" s="102">
        <v>0</v>
      </c>
      <c r="G266" s="102">
        <v>0</v>
      </c>
      <c r="H266" s="102">
        <v>0</v>
      </c>
      <c r="I266" s="101">
        <f t="shared" si="140"/>
        <v>0</v>
      </c>
      <c r="J266" s="101">
        <v>0</v>
      </c>
      <c r="K266" s="101">
        <v>0</v>
      </c>
    </row>
    <row r="267" spans="1:11" s="1" customFormat="1" ht="21" customHeight="1">
      <c r="A267" s="56">
        <v>21699</v>
      </c>
      <c r="B267" s="57" t="s">
        <v>354</v>
      </c>
      <c r="C267" s="101">
        <f t="shared" si="136"/>
        <v>0</v>
      </c>
      <c r="D267" s="101">
        <f t="shared" si="137"/>
        <v>0</v>
      </c>
      <c r="E267" s="101">
        <f aca="true" t="shared" si="142" ref="E267:K267">E268</f>
        <v>0</v>
      </c>
      <c r="F267" s="101">
        <f t="shared" si="142"/>
        <v>0</v>
      </c>
      <c r="G267" s="101">
        <f t="shared" si="142"/>
        <v>0</v>
      </c>
      <c r="H267" s="101">
        <f t="shared" si="142"/>
        <v>0</v>
      </c>
      <c r="I267" s="101">
        <f t="shared" si="142"/>
        <v>0</v>
      </c>
      <c r="J267" s="101">
        <f t="shared" si="142"/>
        <v>0</v>
      </c>
      <c r="K267" s="101">
        <f t="shared" si="142"/>
        <v>0</v>
      </c>
    </row>
    <row r="268" spans="1:11" s="1" customFormat="1" ht="21" customHeight="1">
      <c r="A268" s="56">
        <v>2169901</v>
      </c>
      <c r="B268" s="57" t="s">
        <v>355</v>
      </c>
      <c r="C268" s="101">
        <f t="shared" si="136"/>
        <v>0</v>
      </c>
      <c r="D268" s="101">
        <f t="shared" si="137"/>
        <v>0</v>
      </c>
      <c r="E268" s="102">
        <v>0</v>
      </c>
      <c r="F268" s="102">
        <v>0</v>
      </c>
      <c r="G268" s="102">
        <v>0</v>
      </c>
      <c r="H268" s="102">
        <v>0</v>
      </c>
      <c r="I268" s="101">
        <f t="shared" si="140"/>
        <v>0</v>
      </c>
      <c r="J268" s="101">
        <v>0</v>
      </c>
      <c r="K268" s="101">
        <v>0</v>
      </c>
    </row>
    <row r="269" spans="1:11" s="1" customFormat="1" ht="21" customHeight="1">
      <c r="A269" s="56">
        <v>217</v>
      </c>
      <c r="B269" s="57" t="s">
        <v>356</v>
      </c>
      <c r="C269" s="101">
        <f t="shared" si="136"/>
        <v>0</v>
      </c>
      <c r="D269" s="101">
        <f t="shared" si="137"/>
        <v>0</v>
      </c>
      <c r="E269" s="101">
        <f aca="true" t="shared" si="143" ref="E269:K269">E270</f>
        <v>0</v>
      </c>
      <c r="F269" s="101">
        <f t="shared" si="143"/>
        <v>0</v>
      </c>
      <c r="G269" s="101">
        <f t="shared" si="143"/>
        <v>0</v>
      </c>
      <c r="H269" s="101">
        <f t="shared" si="143"/>
        <v>0</v>
      </c>
      <c r="I269" s="101">
        <f t="shared" si="143"/>
        <v>0</v>
      </c>
      <c r="J269" s="101">
        <f t="shared" si="143"/>
        <v>0</v>
      </c>
      <c r="K269" s="101">
        <f t="shared" si="143"/>
        <v>0</v>
      </c>
    </row>
    <row r="270" spans="1:11" s="1" customFormat="1" ht="21" customHeight="1">
      <c r="A270" s="56">
        <v>21799</v>
      </c>
      <c r="B270" s="57" t="s">
        <v>357</v>
      </c>
      <c r="C270" s="101">
        <f t="shared" si="136"/>
        <v>0</v>
      </c>
      <c r="D270" s="101">
        <f t="shared" si="137"/>
        <v>0</v>
      </c>
      <c r="E270" s="101">
        <f aca="true" t="shared" si="144" ref="E270:K270">E271</f>
        <v>0</v>
      </c>
      <c r="F270" s="101">
        <f t="shared" si="144"/>
        <v>0</v>
      </c>
      <c r="G270" s="101">
        <f t="shared" si="144"/>
        <v>0</v>
      </c>
      <c r="H270" s="101">
        <f t="shared" si="144"/>
        <v>0</v>
      </c>
      <c r="I270" s="101">
        <f t="shared" si="144"/>
        <v>0</v>
      </c>
      <c r="J270" s="101">
        <f t="shared" si="144"/>
        <v>0</v>
      </c>
      <c r="K270" s="101">
        <f t="shared" si="144"/>
        <v>0</v>
      </c>
    </row>
    <row r="271" spans="1:11" s="1" customFormat="1" ht="21" customHeight="1">
      <c r="A271" s="56">
        <v>2179901</v>
      </c>
      <c r="B271" s="57" t="s">
        <v>358</v>
      </c>
      <c r="C271" s="101">
        <f t="shared" si="136"/>
        <v>0</v>
      </c>
      <c r="D271" s="101">
        <f t="shared" si="137"/>
        <v>0</v>
      </c>
      <c r="E271" s="102">
        <v>0</v>
      </c>
      <c r="F271" s="102">
        <v>0</v>
      </c>
      <c r="G271" s="102">
        <v>0</v>
      </c>
      <c r="H271" s="102">
        <v>0</v>
      </c>
      <c r="I271" s="101">
        <f>SUM(J271:K271)</f>
        <v>0</v>
      </c>
      <c r="J271" s="101">
        <v>0</v>
      </c>
      <c r="K271" s="101">
        <v>0</v>
      </c>
    </row>
    <row r="272" spans="1:11" s="1" customFormat="1" ht="21" customHeight="1">
      <c r="A272" s="56">
        <v>220</v>
      </c>
      <c r="B272" s="57" t="s">
        <v>359</v>
      </c>
      <c r="C272" s="101">
        <f t="shared" si="136"/>
        <v>0</v>
      </c>
      <c r="D272" s="101">
        <f t="shared" si="137"/>
        <v>0</v>
      </c>
      <c r="E272" s="101">
        <f aca="true" t="shared" si="145" ref="E272:K272">E273</f>
        <v>0</v>
      </c>
      <c r="F272" s="101">
        <f t="shared" si="145"/>
        <v>0</v>
      </c>
      <c r="G272" s="101">
        <f t="shared" si="145"/>
        <v>0</v>
      </c>
      <c r="H272" s="101">
        <f t="shared" si="145"/>
        <v>0</v>
      </c>
      <c r="I272" s="101">
        <f t="shared" si="145"/>
        <v>0</v>
      </c>
      <c r="J272" s="101">
        <f t="shared" si="145"/>
        <v>0</v>
      </c>
      <c r="K272" s="101">
        <f t="shared" si="145"/>
        <v>0</v>
      </c>
    </row>
    <row r="273" spans="1:11" s="1" customFormat="1" ht="21" customHeight="1">
      <c r="A273" s="56">
        <v>22001</v>
      </c>
      <c r="B273" s="57" t="s">
        <v>360</v>
      </c>
      <c r="C273" s="101">
        <f t="shared" si="136"/>
        <v>0</v>
      </c>
      <c r="D273" s="101">
        <f t="shared" si="137"/>
        <v>0</v>
      </c>
      <c r="E273" s="101">
        <f aca="true" t="shared" si="146" ref="E273:K273">E274</f>
        <v>0</v>
      </c>
      <c r="F273" s="101">
        <f t="shared" si="146"/>
        <v>0</v>
      </c>
      <c r="G273" s="101">
        <f t="shared" si="146"/>
        <v>0</v>
      </c>
      <c r="H273" s="101">
        <f t="shared" si="146"/>
        <v>0</v>
      </c>
      <c r="I273" s="101">
        <f t="shared" si="146"/>
        <v>0</v>
      </c>
      <c r="J273" s="101">
        <f t="shared" si="146"/>
        <v>0</v>
      </c>
      <c r="K273" s="101">
        <f t="shared" si="146"/>
        <v>0</v>
      </c>
    </row>
    <row r="274" spans="1:11" s="1" customFormat="1" ht="21" customHeight="1">
      <c r="A274" s="56">
        <v>2200111</v>
      </c>
      <c r="B274" s="57" t="s">
        <v>361</v>
      </c>
      <c r="C274" s="101">
        <f t="shared" si="136"/>
        <v>0</v>
      </c>
      <c r="D274" s="101">
        <f t="shared" si="137"/>
        <v>0</v>
      </c>
      <c r="E274" s="102">
        <v>0</v>
      </c>
      <c r="F274" s="102">
        <v>0</v>
      </c>
      <c r="G274" s="102">
        <v>0</v>
      </c>
      <c r="H274" s="102">
        <v>0</v>
      </c>
      <c r="I274" s="101">
        <f aca="true" t="shared" si="147" ref="I274:I282">SUM(J274:K274)</f>
        <v>0</v>
      </c>
      <c r="J274" s="101">
        <v>0</v>
      </c>
      <c r="K274" s="101">
        <v>0</v>
      </c>
    </row>
    <row r="275" spans="1:11" s="1" customFormat="1" ht="21" customHeight="1">
      <c r="A275" s="56">
        <v>221</v>
      </c>
      <c r="B275" s="57" t="s">
        <v>362</v>
      </c>
      <c r="C275" s="101">
        <f t="shared" si="136"/>
        <v>3269638.08</v>
      </c>
      <c r="D275" s="101">
        <f t="shared" si="137"/>
        <v>269638.08</v>
      </c>
      <c r="E275" s="101">
        <f aca="true" t="shared" si="148" ref="E275:K275">E276+E283</f>
        <v>269638.08</v>
      </c>
      <c r="F275" s="101">
        <f t="shared" si="148"/>
        <v>0</v>
      </c>
      <c r="G275" s="101">
        <f t="shared" si="148"/>
        <v>0</v>
      </c>
      <c r="H275" s="101">
        <f t="shared" si="148"/>
        <v>0</v>
      </c>
      <c r="I275" s="101">
        <f t="shared" si="148"/>
        <v>3000000</v>
      </c>
      <c r="J275" s="101">
        <f t="shared" si="148"/>
        <v>3000000</v>
      </c>
      <c r="K275" s="101">
        <f t="shared" si="148"/>
        <v>0</v>
      </c>
    </row>
    <row r="276" spans="1:11" s="1" customFormat="1" ht="21" customHeight="1">
      <c r="A276" s="56">
        <v>22101</v>
      </c>
      <c r="B276" s="57" t="s">
        <v>363</v>
      </c>
      <c r="C276" s="101">
        <f t="shared" si="136"/>
        <v>3000000</v>
      </c>
      <c r="D276" s="101">
        <f t="shared" si="137"/>
        <v>0</v>
      </c>
      <c r="E276" s="101">
        <f aca="true" t="shared" si="149" ref="E276:K276">SUM(E277:E282)</f>
        <v>0</v>
      </c>
      <c r="F276" s="101">
        <f t="shared" si="149"/>
        <v>0</v>
      </c>
      <c r="G276" s="101">
        <f t="shared" si="149"/>
        <v>0</v>
      </c>
      <c r="H276" s="101">
        <f t="shared" si="149"/>
        <v>0</v>
      </c>
      <c r="I276" s="101">
        <f t="shared" si="149"/>
        <v>3000000</v>
      </c>
      <c r="J276" s="101">
        <f t="shared" si="149"/>
        <v>3000000</v>
      </c>
      <c r="K276" s="101">
        <f t="shared" si="149"/>
        <v>0</v>
      </c>
    </row>
    <row r="277" spans="1:11" s="1" customFormat="1" ht="21" customHeight="1">
      <c r="A277" s="56">
        <v>2210101</v>
      </c>
      <c r="B277" s="57" t="s">
        <v>364</v>
      </c>
      <c r="C277" s="101">
        <f t="shared" si="136"/>
        <v>0</v>
      </c>
      <c r="D277" s="101">
        <f t="shared" si="137"/>
        <v>0</v>
      </c>
      <c r="E277" s="102">
        <v>0</v>
      </c>
      <c r="F277" s="102">
        <v>0</v>
      </c>
      <c r="G277" s="102">
        <v>0</v>
      </c>
      <c r="H277" s="102">
        <v>0</v>
      </c>
      <c r="I277" s="101">
        <f t="shared" si="147"/>
        <v>0</v>
      </c>
      <c r="J277" s="101">
        <v>0</v>
      </c>
      <c r="K277" s="101">
        <v>0</v>
      </c>
    </row>
    <row r="278" spans="1:11" s="1" customFormat="1" ht="21" customHeight="1">
      <c r="A278" s="56">
        <v>2210102</v>
      </c>
      <c r="B278" s="57" t="s">
        <v>365</v>
      </c>
      <c r="C278" s="123">
        <f t="shared" si="136"/>
        <v>0</v>
      </c>
      <c r="D278" s="123">
        <f t="shared" si="137"/>
        <v>0</v>
      </c>
      <c r="E278" s="124">
        <v>0</v>
      </c>
      <c r="F278" s="124">
        <v>0</v>
      </c>
      <c r="G278" s="124">
        <v>0</v>
      </c>
      <c r="H278" s="124">
        <v>0</v>
      </c>
      <c r="I278" s="123">
        <f t="shared" si="147"/>
        <v>0</v>
      </c>
      <c r="J278" s="123">
        <v>0</v>
      </c>
      <c r="K278" s="123">
        <v>0</v>
      </c>
    </row>
    <row r="279" spans="1:11" s="1" customFormat="1" ht="21" customHeight="1">
      <c r="A279" s="56">
        <v>2210103</v>
      </c>
      <c r="B279" s="57" t="s">
        <v>366</v>
      </c>
      <c r="C279" s="123">
        <f t="shared" si="136"/>
        <v>0</v>
      </c>
      <c r="D279" s="123">
        <f t="shared" si="137"/>
        <v>0</v>
      </c>
      <c r="E279" s="124">
        <v>0</v>
      </c>
      <c r="F279" s="124">
        <v>0</v>
      </c>
      <c r="G279" s="124">
        <v>0</v>
      </c>
      <c r="H279" s="124">
        <v>0</v>
      </c>
      <c r="I279" s="123">
        <f t="shared" si="147"/>
        <v>0</v>
      </c>
      <c r="J279" s="123">
        <v>0</v>
      </c>
      <c r="K279" s="123">
        <v>0</v>
      </c>
    </row>
    <row r="280" spans="1:11" s="1" customFormat="1" ht="21" customHeight="1">
      <c r="A280" s="56">
        <v>2210105</v>
      </c>
      <c r="B280" s="57" t="s">
        <v>367</v>
      </c>
      <c r="C280" s="123">
        <f t="shared" si="136"/>
        <v>0</v>
      </c>
      <c r="D280" s="123">
        <f t="shared" si="137"/>
        <v>0</v>
      </c>
      <c r="E280" s="124">
        <v>0</v>
      </c>
      <c r="F280" s="124">
        <v>0</v>
      </c>
      <c r="G280" s="124">
        <v>0</v>
      </c>
      <c r="H280" s="124">
        <v>0</v>
      </c>
      <c r="I280" s="123">
        <f t="shared" si="147"/>
        <v>0</v>
      </c>
      <c r="J280" s="123">
        <v>0</v>
      </c>
      <c r="K280" s="123">
        <v>0</v>
      </c>
    </row>
    <row r="281" spans="1:11" s="1" customFormat="1" ht="21" customHeight="1">
      <c r="A281" s="56">
        <v>2210106</v>
      </c>
      <c r="B281" s="57" t="s">
        <v>368</v>
      </c>
      <c r="C281" s="123">
        <f t="shared" si="136"/>
        <v>0</v>
      </c>
      <c r="D281" s="123">
        <f t="shared" si="137"/>
        <v>0</v>
      </c>
      <c r="E281" s="124">
        <v>0</v>
      </c>
      <c r="F281" s="124">
        <v>0</v>
      </c>
      <c r="G281" s="124">
        <v>0</v>
      </c>
      <c r="H281" s="124">
        <v>0</v>
      </c>
      <c r="I281" s="123">
        <f t="shared" si="147"/>
        <v>0</v>
      </c>
      <c r="J281" s="123">
        <v>0</v>
      </c>
      <c r="K281" s="123">
        <v>0</v>
      </c>
    </row>
    <row r="282" spans="1:11" s="1" customFormat="1" ht="21" customHeight="1">
      <c r="A282" s="56">
        <v>2210199</v>
      </c>
      <c r="B282" s="57" t="s">
        <v>369</v>
      </c>
      <c r="C282" s="123">
        <f t="shared" si="136"/>
        <v>3000000</v>
      </c>
      <c r="D282" s="123">
        <f t="shared" si="137"/>
        <v>0</v>
      </c>
      <c r="E282" s="124">
        <v>0</v>
      </c>
      <c r="F282" s="124">
        <v>0</v>
      </c>
      <c r="G282" s="124">
        <v>0</v>
      </c>
      <c r="H282" s="124">
        <v>0</v>
      </c>
      <c r="I282" s="123">
        <f t="shared" si="147"/>
        <v>3000000</v>
      </c>
      <c r="J282" s="123">
        <v>3000000</v>
      </c>
      <c r="K282" s="123">
        <v>0</v>
      </c>
    </row>
    <row r="283" spans="1:11" s="1" customFormat="1" ht="21" customHeight="1">
      <c r="A283" s="56">
        <v>22102</v>
      </c>
      <c r="B283" s="57" t="s">
        <v>370</v>
      </c>
      <c r="C283" s="123">
        <f t="shared" si="136"/>
        <v>269638.08</v>
      </c>
      <c r="D283" s="123">
        <f t="shared" si="137"/>
        <v>269638.08</v>
      </c>
      <c r="E283" s="123">
        <f aca="true" t="shared" si="150" ref="E283:K283">E284</f>
        <v>269638.08</v>
      </c>
      <c r="F283" s="123">
        <f t="shared" si="150"/>
        <v>0</v>
      </c>
      <c r="G283" s="123">
        <f t="shared" si="150"/>
        <v>0</v>
      </c>
      <c r="H283" s="123">
        <f t="shared" si="150"/>
        <v>0</v>
      </c>
      <c r="I283" s="123">
        <f t="shared" si="150"/>
        <v>0</v>
      </c>
      <c r="J283" s="123">
        <f t="shared" si="150"/>
        <v>0</v>
      </c>
      <c r="K283" s="123">
        <f t="shared" si="150"/>
        <v>0</v>
      </c>
    </row>
    <row r="284" spans="1:11" s="1" customFormat="1" ht="21" customHeight="1">
      <c r="A284" s="56">
        <v>2210201</v>
      </c>
      <c r="B284" s="57" t="s">
        <v>371</v>
      </c>
      <c r="C284" s="123">
        <f t="shared" si="136"/>
        <v>269638.08</v>
      </c>
      <c r="D284" s="123">
        <f t="shared" si="137"/>
        <v>269638.08</v>
      </c>
      <c r="E284" s="123">
        <v>269638.08</v>
      </c>
      <c r="F284" s="123">
        <v>0</v>
      </c>
      <c r="G284" s="123">
        <v>0</v>
      </c>
      <c r="H284" s="123">
        <v>0</v>
      </c>
      <c r="I284" s="123">
        <f aca="true" t="shared" si="151" ref="I284:I288">SUM(J284:K284)</f>
        <v>0</v>
      </c>
      <c r="J284" s="123">
        <v>0</v>
      </c>
      <c r="K284" s="123">
        <v>0</v>
      </c>
    </row>
    <row r="285" spans="1:11" s="1" customFormat="1" ht="21" customHeight="1">
      <c r="A285" s="56">
        <v>222</v>
      </c>
      <c r="B285" s="57" t="s">
        <v>372</v>
      </c>
      <c r="C285" s="123">
        <f t="shared" si="136"/>
        <v>0</v>
      </c>
      <c r="D285" s="123">
        <f t="shared" si="137"/>
        <v>0</v>
      </c>
      <c r="E285" s="123">
        <f aca="true" t="shared" si="152" ref="E285:K285">E286</f>
        <v>0</v>
      </c>
      <c r="F285" s="123">
        <f t="shared" si="152"/>
        <v>0</v>
      </c>
      <c r="G285" s="123">
        <f t="shared" si="152"/>
        <v>0</v>
      </c>
      <c r="H285" s="123">
        <f t="shared" si="152"/>
        <v>0</v>
      </c>
      <c r="I285" s="123">
        <f t="shared" si="152"/>
        <v>0</v>
      </c>
      <c r="J285" s="123">
        <f t="shared" si="152"/>
        <v>0</v>
      </c>
      <c r="K285" s="123">
        <f t="shared" si="152"/>
        <v>0</v>
      </c>
    </row>
    <row r="286" spans="1:11" s="1" customFormat="1" ht="21" customHeight="1">
      <c r="A286" s="56">
        <v>22201</v>
      </c>
      <c r="B286" s="57" t="s">
        <v>373</v>
      </c>
      <c r="C286" s="123">
        <f t="shared" si="136"/>
        <v>0</v>
      </c>
      <c r="D286" s="123">
        <f t="shared" si="137"/>
        <v>0</v>
      </c>
      <c r="E286" s="123">
        <f aca="true" t="shared" si="153" ref="E286:K286">E287+E288</f>
        <v>0</v>
      </c>
      <c r="F286" s="123">
        <f t="shared" si="153"/>
        <v>0</v>
      </c>
      <c r="G286" s="123">
        <f t="shared" si="153"/>
        <v>0</v>
      </c>
      <c r="H286" s="123">
        <f t="shared" si="153"/>
        <v>0</v>
      </c>
      <c r="I286" s="123">
        <f t="shared" si="153"/>
        <v>0</v>
      </c>
      <c r="J286" s="123">
        <f t="shared" si="153"/>
        <v>0</v>
      </c>
      <c r="K286" s="123">
        <f t="shared" si="153"/>
        <v>0</v>
      </c>
    </row>
    <row r="287" spans="1:11" s="1" customFormat="1" ht="21" customHeight="1">
      <c r="A287" s="56">
        <v>2220115</v>
      </c>
      <c r="B287" s="57" t="s">
        <v>374</v>
      </c>
      <c r="C287" s="123">
        <f t="shared" si="136"/>
        <v>0</v>
      </c>
      <c r="D287" s="123">
        <f t="shared" si="137"/>
        <v>0</v>
      </c>
      <c r="E287" s="124">
        <v>0</v>
      </c>
      <c r="F287" s="124">
        <v>0</v>
      </c>
      <c r="G287" s="124">
        <v>0</v>
      </c>
      <c r="H287" s="124">
        <v>0</v>
      </c>
      <c r="I287" s="123">
        <f t="shared" si="151"/>
        <v>0</v>
      </c>
      <c r="J287" s="123">
        <v>0</v>
      </c>
      <c r="K287" s="123">
        <v>0</v>
      </c>
    </row>
    <row r="288" spans="1:11" s="1" customFormat="1" ht="21" customHeight="1">
      <c r="A288" s="70">
        <v>2220199</v>
      </c>
      <c r="B288" s="60" t="s">
        <v>375</v>
      </c>
      <c r="C288" s="125">
        <f t="shared" si="136"/>
        <v>0</v>
      </c>
      <c r="D288" s="125">
        <f t="shared" si="137"/>
        <v>0</v>
      </c>
      <c r="E288" s="126">
        <v>0</v>
      </c>
      <c r="F288" s="126">
        <v>0</v>
      </c>
      <c r="G288" s="126">
        <v>0</v>
      </c>
      <c r="H288" s="126">
        <v>0</v>
      </c>
      <c r="I288" s="125">
        <f t="shared" si="151"/>
        <v>0</v>
      </c>
      <c r="J288" s="125">
        <v>0</v>
      </c>
      <c r="K288" s="125">
        <v>0</v>
      </c>
    </row>
    <row r="289" spans="1:11" s="1" customFormat="1" ht="21" customHeight="1">
      <c r="A289" s="71">
        <v>224</v>
      </c>
      <c r="B289" s="72" t="s">
        <v>376</v>
      </c>
      <c r="C289" s="118">
        <f t="shared" si="136"/>
        <v>0</v>
      </c>
      <c r="D289" s="118">
        <f t="shared" si="137"/>
        <v>0</v>
      </c>
      <c r="E289" s="118">
        <f aca="true" t="shared" si="154" ref="E289:K289">E290</f>
        <v>0</v>
      </c>
      <c r="F289" s="118">
        <f t="shared" si="154"/>
        <v>0</v>
      </c>
      <c r="G289" s="118">
        <f t="shared" si="154"/>
        <v>0</v>
      </c>
      <c r="H289" s="118">
        <f t="shared" si="154"/>
        <v>0</v>
      </c>
      <c r="I289" s="118">
        <f t="shared" si="154"/>
        <v>0</v>
      </c>
      <c r="J289" s="118">
        <f t="shared" si="154"/>
        <v>0</v>
      </c>
      <c r="K289" s="118">
        <f t="shared" si="154"/>
        <v>0</v>
      </c>
    </row>
    <row r="290" spans="1:11" s="1" customFormat="1" ht="21" customHeight="1">
      <c r="A290" s="71">
        <v>22401</v>
      </c>
      <c r="B290" s="72" t="s">
        <v>377</v>
      </c>
      <c r="C290" s="118">
        <f t="shared" si="136"/>
        <v>0</v>
      </c>
      <c r="D290" s="118">
        <f t="shared" si="137"/>
        <v>0</v>
      </c>
      <c r="E290" s="118">
        <f aca="true" t="shared" si="155" ref="E290:K290">E291+E292</f>
        <v>0</v>
      </c>
      <c r="F290" s="118">
        <f t="shared" si="155"/>
        <v>0</v>
      </c>
      <c r="G290" s="118">
        <f t="shared" si="155"/>
        <v>0</v>
      </c>
      <c r="H290" s="118">
        <f t="shared" si="155"/>
        <v>0</v>
      </c>
      <c r="I290" s="118">
        <f t="shared" si="155"/>
        <v>0</v>
      </c>
      <c r="J290" s="118">
        <f t="shared" si="155"/>
        <v>0</v>
      </c>
      <c r="K290" s="118">
        <f t="shared" si="155"/>
        <v>0</v>
      </c>
    </row>
    <row r="291" spans="1:11" s="1" customFormat="1" ht="21" customHeight="1">
      <c r="A291" s="71">
        <v>2240101</v>
      </c>
      <c r="B291" s="72" t="s">
        <v>378</v>
      </c>
      <c r="C291" s="118">
        <f t="shared" si="136"/>
        <v>0</v>
      </c>
      <c r="D291" s="118">
        <f t="shared" si="137"/>
        <v>0</v>
      </c>
      <c r="E291" s="121">
        <v>0</v>
      </c>
      <c r="F291" s="121">
        <v>0</v>
      </c>
      <c r="G291" s="121">
        <v>0</v>
      </c>
      <c r="H291" s="121">
        <v>0</v>
      </c>
      <c r="I291" s="118">
        <f aca="true" t="shared" si="156" ref="I291:I298">SUM(J291:K291)</f>
        <v>0</v>
      </c>
      <c r="J291" s="119">
        <v>0</v>
      </c>
      <c r="K291" s="119">
        <v>0</v>
      </c>
    </row>
    <row r="292" spans="1:11" s="1" customFormat="1" ht="21" customHeight="1">
      <c r="A292" s="71">
        <v>2240102</v>
      </c>
      <c r="B292" s="72" t="s">
        <v>379</v>
      </c>
      <c r="C292" s="118">
        <f t="shared" si="136"/>
        <v>0</v>
      </c>
      <c r="D292" s="118">
        <f t="shared" si="137"/>
        <v>0</v>
      </c>
      <c r="E292" s="122">
        <v>0</v>
      </c>
      <c r="F292" s="122">
        <v>0</v>
      </c>
      <c r="G292" s="122">
        <v>0</v>
      </c>
      <c r="H292" s="122">
        <v>0</v>
      </c>
      <c r="I292" s="118">
        <f t="shared" si="156"/>
        <v>0</v>
      </c>
      <c r="J292" s="119">
        <v>0</v>
      </c>
      <c r="K292" s="119">
        <v>0</v>
      </c>
    </row>
    <row r="293" spans="1:11" s="1" customFormat="1" ht="21" customHeight="1">
      <c r="A293" s="67">
        <v>231</v>
      </c>
      <c r="B293" s="68" t="s">
        <v>380</v>
      </c>
      <c r="C293" s="107">
        <f t="shared" si="136"/>
        <v>0</v>
      </c>
      <c r="D293" s="107">
        <f t="shared" si="137"/>
        <v>0</v>
      </c>
      <c r="E293" s="107">
        <f aca="true" t="shared" si="157" ref="E293:H293">E294</f>
        <v>0</v>
      </c>
      <c r="F293" s="107">
        <f t="shared" si="157"/>
        <v>0</v>
      </c>
      <c r="G293" s="107">
        <f t="shared" si="157"/>
        <v>0</v>
      </c>
      <c r="H293" s="107">
        <f t="shared" si="157"/>
        <v>0</v>
      </c>
      <c r="I293" s="107">
        <f t="shared" si="156"/>
        <v>0</v>
      </c>
      <c r="J293" s="107">
        <f aca="true" t="shared" si="158" ref="J293:J297">J294</f>
        <v>0</v>
      </c>
      <c r="K293" s="107">
        <f aca="true" t="shared" si="159" ref="K293:K297">K294</f>
        <v>0</v>
      </c>
    </row>
    <row r="294" spans="1:11" s="1" customFormat="1" ht="21" customHeight="1">
      <c r="A294" s="56">
        <v>23103</v>
      </c>
      <c r="B294" s="57" t="s">
        <v>381</v>
      </c>
      <c r="C294" s="101">
        <f t="shared" si="136"/>
        <v>0</v>
      </c>
      <c r="D294" s="101">
        <f t="shared" si="137"/>
        <v>0</v>
      </c>
      <c r="E294" s="101">
        <f aca="true" t="shared" si="160" ref="E294:H294">E295</f>
        <v>0</v>
      </c>
      <c r="F294" s="101">
        <f t="shared" si="160"/>
        <v>0</v>
      </c>
      <c r="G294" s="101">
        <f t="shared" si="160"/>
        <v>0</v>
      </c>
      <c r="H294" s="101">
        <f t="shared" si="160"/>
        <v>0</v>
      </c>
      <c r="I294" s="101">
        <f t="shared" si="156"/>
        <v>0</v>
      </c>
      <c r="J294" s="101">
        <f t="shared" si="158"/>
        <v>0</v>
      </c>
      <c r="K294" s="101">
        <f t="shared" si="159"/>
        <v>0</v>
      </c>
    </row>
    <row r="295" spans="1:11" s="1" customFormat="1" ht="21" customHeight="1">
      <c r="A295" s="56">
        <v>2310399</v>
      </c>
      <c r="B295" s="57" t="s">
        <v>382</v>
      </c>
      <c r="C295" s="101">
        <f t="shared" si="136"/>
        <v>0</v>
      </c>
      <c r="D295" s="101">
        <f t="shared" si="137"/>
        <v>0</v>
      </c>
      <c r="E295" s="102">
        <v>0</v>
      </c>
      <c r="F295" s="102">
        <v>0</v>
      </c>
      <c r="G295" s="102">
        <v>0</v>
      </c>
      <c r="H295" s="102">
        <v>0</v>
      </c>
      <c r="I295" s="101">
        <f t="shared" si="156"/>
        <v>0</v>
      </c>
      <c r="J295" s="101">
        <v>0</v>
      </c>
      <c r="K295" s="101">
        <v>0</v>
      </c>
    </row>
    <row r="296" spans="1:11" s="1" customFormat="1" ht="21" customHeight="1">
      <c r="A296" s="56">
        <v>232</v>
      </c>
      <c r="B296" s="57" t="s">
        <v>383</v>
      </c>
      <c r="C296" s="101">
        <f t="shared" si="136"/>
        <v>0</v>
      </c>
      <c r="D296" s="101">
        <f t="shared" si="137"/>
        <v>0</v>
      </c>
      <c r="E296" s="101">
        <f aca="true" t="shared" si="161" ref="E296:H296">E297</f>
        <v>0</v>
      </c>
      <c r="F296" s="101">
        <f t="shared" si="161"/>
        <v>0</v>
      </c>
      <c r="G296" s="101">
        <f t="shared" si="161"/>
        <v>0</v>
      </c>
      <c r="H296" s="101">
        <f t="shared" si="161"/>
        <v>0</v>
      </c>
      <c r="I296" s="101">
        <f t="shared" si="156"/>
        <v>0</v>
      </c>
      <c r="J296" s="101">
        <f t="shared" si="158"/>
        <v>0</v>
      </c>
      <c r="K296" s="101">
        <f t="shared" si="159"/>
        <v>0</v>
      </c>
    </row>
    <row r="297" spans="1:11" s="1" customFormat="1" ht="21" customHeight="1">
      <c r="A297" s="56">
        <v>23203</v>
      </c>
      <c r="B297" s="57" t="s">
        <v>384</v>
      </c>
      <c r="C297" s="101">
        <f t="shared" si="136"/>
        <v>0</v>
      </c>
      <c r="D297" s="101">
        <f t="shared" si="137"/>
        <v>0</v>
      </c>
      <c r="E297" s="101">
        <f aca="true" t="shared" si="162" ref="E297:H297">E298</f>
        <v>0</v>
      </c>
      <c r="F297" s="101">
        <f t="shared" si="162"/>
        <v>0</v>
      </c>
      <c r="G297" s="101">
        <f t="shared" si="162"/>
        <v>0</v>
      </c>
      <c r="H297" s="101">
        <f t="shared" si="162"/>
        <v>0</v>
      </c>
      <c r="I297" s="101">
        <f t="shared" si="156"/>
        <v>0</v>
      </c>
      <c r="J297" s="101">
        <f t="shared" si="158"/>
        <v>0</v>
      </c>
      <c r="K297" s="101">
        <f t="shared" si="159"/>
        <v>0</v>
      </c>
    </row>
    <row r="298" spans="1:11" s="1" customFormat="1" ht="21" customHeight="1">
      <c r="A298" s="56">
        <v>2320304</v>
      </c>
      <c r="B298" s="57" t="s">
        <v>385</v>
      </c>
      <c r="C298" s="101">
        <f t="shared" si="136"/>
        <v>0</v>
      </c>
      <c r="D298" s="101">
        <f t="shared" si="137"/>
        <v>0</v>
      </c>
      <c r="E298" s="102">
        <v>0</v>
      </c>
      <c r="F298" s="102">
        <v>0</v>
      </c>
      <c r="G298" s="102">
        <v>0</v>
      </c>
      <c r="H298" s="102">
        <v>0</v>
      </c>
      <c r="I298" s="101">
        <f t="shared" si="156"/>
        <v>0</v>
      </c>
      <c r="J298" s="101">
        <v>0</v>
      </c>
      <c r="K298" s="101">
        <v>0</v>
      </c>
    </row>
    <row r="299" spans="1:11" s="1" customFormat="1" ht="21" customHeight="1">
      <c r="A299" s="56"/>
      <c r="B299" s="57" t="s">
        <v>386</v>
      </c>
      <c r="C299" s="123">
        <f t="shared" si="136"/>
        <v>76978545.23</v>
      </c>
      <c r="D299" s="123">
        <f aca="true" t="shared" si="163" ref="D299:K299">D5+D49+D55+D65+D81+D87+D97+D154+D176+D193+D213+D255+D262+D269+D272+D275+D285+D289+D293+D296</f>
        <v>8548545.229999999</v>
      </c>
      <c r="E299" s="123">
        <f t="shared" si="163"/>
        <v>5728689.2299999995</v>
      </c>
      <c r="F299" s="123">
        <f t="shared" si="163"/>
        <v>2148916</v>
      </c>
      <c r="G299" s="123">
        <f t="shared" si="163"/>
        <v>670940</v>
      </c>
      <c r="H299" s="123">
        <f t="shared" si="163"/>
        <v>0</v>
      </c>
      <c r="I299" s="123">
        <f t="shared" si="163"/>
        <v>68430000</v>
      </c>
      <c r="J299" s="123">
        <f t="shared" si="163"/>
        <v>68430000</v>
      </c>
      <c r="K299" s="123">
        <f t="shared" si="163"/>
        <v>0</v>
      </c>
    </row>
    <row r="300" spans="1:11" s="1" customFormat="1" ht="22.5" customHeight="1">
      <c r="A300" s="127" t="s">
        <v>387</v>
      </c>
      <c r="B300" s="128"/>
      <c r="C300" s="129"/>
      <c r="D300" s="129"/>
      <c r="E300" s="129"/>
      <c r="F300" s="129"/>
      <c r="G300" s="129"/>
      <c r="H300" s="129"/>
      <c r="I300" s="129"/>
      <c r="J300" s="129"/>
      <c r="K300" s="129"/>
    </row>
  </sheetData>
  <sheetProtection formatCells="0" formatColumns="0" formatRows="0"/>
  <mergeCells count="7">
    <mergeCell ref="A1:K1"/>
    <mergeCell ref="D3:H3"/>
    <mergeCell ref="I3:K3"/>
    <mergeCell ref="A300:B300"/>
    <mergeCell ref="A3:A4"/>
    <mergeCell ref="B3:B4"/>
    <mergeCell ref="C3:C4"/>
  </mergeCells>
  <printOptions horizontalCentered="1"/>
  <pageMargins left="0.3937007874015747" right="0.3937007874015747" top="0.7874015748031494" bottom="0.4724409636550062" header="0.3937007874015747" footer="0.2362204818275031"/>
  <pageSetup fitToHeight="0" fitToWidth="1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7"/>
  <sheetViews>
    <sheetView showGridLines="0" showZeros="0" workbookViewId="0" topLeftCell="A1">
      <selection activeCell="B42" sqref="B42"/>
    </sheetView>
  </sheetViews>
  <sheetFormatPr defaultColWidth="8.00390625" defaultRowHeight="14.25" customHeight="1"/>
  <cols>
    <col min="1" max="1" width="6.625" style="1" customWidth="1"/>
    <col min="2" max="2" width="27.75390625" style="1" customWidth="1"/>
    <col min="3" max="3" width="14.75390625" style="1" customWidth="1"/>
    <col min="4" max="4" width="14.25390625" style="1" customWidth="1"/>
    <col min="5" max="5" width="10.00390625" style="1" customWidth="1"/>
    <col min="6" max="8" width="11.25390625" style="1" customWidth="1"/>
    <col min="9" max="14" width="13.25390625" style="1" customWidth="1"/>
    <col min="15" max="16" width="8.75390625" style="1" customWidth="1"/>
    <col min="17" max="17" width="10.875" style="1" customWidth="1"/>
    <col min="18" max="18" width="14.75390625" style="1" customWidth="1"/>
    <col min="19" max="32" width="10.00390625" style="1" customWidth="1"/>
    <col min="33" max="40" width="11.25390625" style="1" customWidth="1"/>
    <col min="41" max="41" width="10.25390625" style="1" customWidth="1"/>
    <col min="42" max="43" width="15.125" style="1" customWidth="1"/>
    <col min="44" max="44" width="12.00390625" style="1" customWidth="1"/>
    <col min="45" max="45" width="16.00390625" style="1" customWidth="1"/>
    <col min="46" max="46" width="13.50390625" style="1" customWidth="1"/>
    <col min="47" max="55" width="10.00390625" style="1" customWidth="1"/>
    <col min="56" max="56" width="13.50390625" style="1" customWidth="1"/>
    <col min="57" max="57" width="17.125" style="1" customWidth="1"/>
    <col min="58" max="58" width="14.25390625" style="1" customWidth="1"/>
    <col min="59" max="60" width="10.00390625" style="1" customWidth="1"/>
    <col min="61" max="61" width="13.00390625" style="1" customWidth="1"/>
    <col min="62" max="16384" width="8.00390625" style="1" customWidth="1"/>
  </cols>
  <sheetData>
    <row r="1" spans="1:61" s="1" customFormat="1" ht="33" customHeight="1">
      <c r="A1" s="4" t="s">
        <v>388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88"/>
      <c r="AU1" s="88"/>
      <c r="AV1" s="88"/>
      <c r="AW1" s="88"/>
      <c r="AX1" s="88"/>
      <c r="AY1" s="88"/>
      <c r="AZ1" s="88"/>
      <c r="BA1" s="88"/>
      <c r="BB1" s="90"/>
      <c r="BC1" s="90"/>
      <c r="BD1" s="90"/>
      <c r="BE1" s="91"/>
      <c r="BF1" s="4"/>
      <c r="BG1" s="4"/>
      <c r="BH1" s="4"/>
      <c r="BI1" s="4"/>
    </row>
    <row r="2" spans="1:61" s="1" customFormat="1" ht="21" customHeight="1">
      <c r="A2" s="40" t="s">
        <v>1</v>
      </c>
      <c r="B2" s="41" t="s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77"/>
      <c r="Q2" s="8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77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92"/>
      <c r="BF2" s="42"/>
      <c r="BG2" s="93" t="s">
        <v>3</v>
      </c>
      <c r="BH2" s="42"/>
      <c r="BI2" s="93" t="s">
        <v>389</v>
      </c>
    </row>
    <row r="3" spans="1:61" s="1" customFormat="1" ht="12.75" customHeight="1">
      <c r="A3" s="43" t="s">
        <v>78</v>
      </c>
      <c r="B3" s="44" t="s">
        <v>390</v>
      </c>
      <c r="C3" s="45" t="s">
        <v>391</v>
      </c>
      <c r="D3" s="45" t="s">
        <v>88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83" t="s">
        <v>89</v>
      </c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9"/>
      <c r="AT3" s="45" t="s">
        <v>90</v>
      </c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 t="s">
        <v>392</v>
      </c>
      <c r="BG3" s="45"/>
      <c r="BH3" s="45"/>
      <c r="BI3" s="45"/>
    </row>
    <row r="4" spans="1:61" s="1" customFormat="1" ht="12.75" customHeight="1">
      <c r="A4" s="46"/>
      <c r="B4" s="47"/>
      <c r="C4" s="47"/>
      <c r="D4" s="48" t="s">
        <v>69</v>
      </c>
      <c r="E4" s="49" t="s">
        <v>393</v>
      </c>
      <c r="F4" s="50"/>
      <c r="G4" s="50"/>
      <c r="H4" s="51"/>
      <c r="I4" s="49" t="s">
        <v>394</v>
      </c>
      <c r="J4" s="50"/>
      <c r="K4" s="50"/>
      <c r="L4" s="50"/>
      <c r="M4" s="51"/>
      <c r="N4" s="55" t="s">
        <v>395</v>
      </c>
      <c r="O4" s="49" t="s">
        <v>396</v>
      </c>
      <c r="P4" s="50"/>
      <c r="Q4" s="51"/>
      <c r="R4" s="48" t="s">
        <v>69</v>
      </c>
      <c r="S4" s="49" t="s">
        <v>397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1"/>
      <c r="AG4" s="55" t="s">
        <v>398</v>
      </c>
      <c r="AH4" s="55" t="s">
        <v>399</v>
      </c>
      <c r="AI4" s="85" t="s">
        <v>400</v>
      </c>
      <c r="AJ4" s="86"/>
      <c r="AK4" s="87"/>
      <c r="AL4" s="85" t="s">
        <v>401</v>
      </c>
      <c r="AM4" s="86"/>
      <c r="AN4" s="87"/>
      <c r="AO4" s="55" t="s">
        <v>402</v>
      </c>
      <c r="AP4" s="55" t="s">
        <v>403</v>
      </c>
      <c r="AQ4" s="55" t="s">
        <v>404</v>
      </c>
      <c r="AR4" s="55" t="s">
        <v>405</v>
      </c>
      <c r="AS4" s="55" t="s">
        <v>406</v>
      </c>
      <c r="AT4" s="48" t="s">
        <v>69</v>
      </c>
      <c r="AU4" s="49" t="s">
        <v>407</v>
      </c>
      <c r="AV4" s="50"/>
      <c r="AW4" s="51"/>
      <c r="AX4" s="49" t="s">
        <v>408</v>
      </c>
      <c r="AY4" s="50"/>
      <c r="AZ4" s="50"/>
      <c r="BA4" s="50"/>
      <c r="BB4" s="51"/>
      <c r="BC4" s="55" t="s">
        <v>409</v>
      </c>
      <c r="BD4" s="47" t="s">
        <v>410</v>
      </c>
      <c r="BE4" s="94" t="s">
        <v>411</v>
      </c>
      <c r="BF4" s="48" t="s">
        <v>69</v>
      </c>
      <c r="BG4" s="49" t="s">
        <v>412</v>
      </c>
      <c r="BH4" s="50"/>
      <c r="BI4" s="51"/>
    </row>
    <row r="5" spans="1:61" s="1" customFormat="1" ht="25.5" customHeight="1">
      <c r="A5" s="52"/>
      <c r="B5" s="53"/>
      <c r="C5" s="53"/>
      <c r="D5" s="54"/>
      <c r="E5" s="55" t="s">
        <v>413</v>
      </c>
      <c r="F5" s="55" t="s">
        <v>414</v>
      </c>
      <c r="G5" s="55" t="s">
        <v>415</v>
      </c>
      <c r="H5" s="55" t="s">
        <v>416</v>
      </c>
      <c r="I5" s="55" t="s">
        <v>417</v>
      </c>
      <c r="J5" s="55" t="s">
        <v>418</v>
      </c>
      <c r="K5" s="55" t="s">
        <v>419</v>
      </c>
      <c r="L5" s="55" t="s">
        <v>420</v>
      </c>
      <c r="M5" s="55" t="s">
        <v>421</v>
      </c>
      <c r="N5" s="55" t="s">
        <v>395</v>
      </c>
      <c r="O5" s="55" t="s">
        <v>422</v>
      </c>
      <c r="P5" s="55" t="s">
        <v>423</v>
      </c>
      <c r="Q5" s="55" t="s">
        <v>396</v>
      </c>
      <c r="R5" s="54"/>
      <c r="S5" s="55" t="s">
        <v>424</v>
      </c>
      <c r="T5" s="55" t="s">
        <v>425</v>
      </c>
      <c r="U5" s="55" t="s">
        <v>426</v>
      </c>
      <c r="V5" s="55" t="s">
        <v>427</v>
      </c>
      <c r="W5" s="55" t="s">
        <v>428</v>
      </c>
      <c r="X5" s="55" t="s">
        <v>429</v>
      </c>
      <c r="Y5" s="55" t="s">
        <v>430</v>
      </c>
      <c r="Z5" s="55" t="s">
        <v>431</v>
      </c>
      <c r="AA5" s="55" t="s">
        <v>432</v>
      </c>
      <c r="AB5" s="55" t="s">
        <v>433</v>
      </c>
      <c r="AC5" s="55" t="s">
        <v>434</v>
      </c>
      <c r="AD5" s="55" t="s">
        <v>435</v>
      </c>
      <c r="AE5" s="55" t="s">
        <v>436</v>
      </c>
      <c r="AF5" s="55" t="s">
        <v>437</v>
      </c>
      <c r="AG5" s="55" t="s">
        <v>398</v>
      </c>
      <c r="AH5" s="55" t="s">
        <v>399</v>
      </c>
      <c r="AI5" s="55" t="s">
        <v>438</v>
      </c>
      <c r="AJ5" s="55" t="s">
        <v>439</v>
      </c>
      <c r="AK5" s="55" t="s">
        <v>440</v>
      </c>
      <c r="AL5" s="55" t="s">
        <v>441</v>
      </c>
      <c r="AM5" s="55" t="s">
        <v>442</v>
      </c>
      <c r="AN5" s="55" t="s">
        <v>443</v>
      </c>
      <c r="AO5" s="55" t="s">
        <v>402</v>
      </c>
      <c r="AP5" s="55" t="s">
        <v>403</v>
      </c>
      <c r="AQ5" s="55" t="s">
        <v>404</v>
      </c>
      <c r="AR5" s="55" t="s">
        <v>405</v>
      </c>
      <c r="AS5" s="55" t="s">
        <v>406</v>
      </c>
      <c r="AT5" s="54"/>
      <c r="AU5" s="55" t="s">
        <v>444</v>
      </c>
      <c r="AV5" s="55" t="s">
        <v>445</v>
      </c>
      <c r="AW5" s="55" t="s">
        <v>446</v>
      </c>
      <c r="AX5" s="55" t="s">
        <v>447</v>
      </c>
      <c r="AY5" s="55" t="s">
        <v>448</v>
      </c>
      <c r="AZ5" s="55" t="s">
        <v>449</v>
      </c>
      <c r="BA5" s="55" t="s">
        <v>450</v>
      </c>
      <c r="BB5" s="55" t="s">
        <v>451</v>
      </c>
      <c r="BC5" s="55" t="s">
        <v>409</v>
      </c>
      <c r="BD5" s="47" t="s">
        <v>410</v>
      </c>
      <c r="BE5" s="94" t="s">
        <v>411</v>
      </c>
      <c r="BF5" s="54"/>
      <c r="BG5" s="47" t="s">
        <v>452</v>
      </c>
      <c r="BH5" s="47" t="s">
        <v>453</v>
      </c>
      <c r="BI5" s="47" t="s">
        <v>454</v>
      </c>
    </row>
    <row r="6" spans="1:61" s="1" customFormat="1" ht="18.75" customHeight="1">
      <c r="A6" s="56">
        <v>201</v>
      </c>
      <c r="B6" s="57" t="s">
        <v>94</v>
      </c>
      <c r="C6" s="58">
        <f aca="true" t="shared" si="0" ref="C6:C37">D6+R6+AT6+BF6</f>
        <v>7609640</v>
      </c>
      <c r="D6" s="58">
        <f aca="true" t="shared" si="1" ref="D6:D37">SUM(E6:Q6)</f>
        <v>4789784</v>
      </c>
      <c r="E6" s="58">
        <f aca="true" t="shared" si="2" ref="E6:BI6">E7</f>
        <v>1207392</v>
      </c>
      <c r="F6" s="58">
        <f t="shared" si="2"/>
        <v>1056576</v>
      </c>
      <c r="G6" s="58">
        <f t="shared" si="2"/>
        <v>1850716</v>
      </c>
      <c r="H6" s="58">
        <f t="shared" si="2"/>
        <v>0</v>
      </c>
      <c r="I6" s="58">
        <f t="shared" si="2"/>
        <v>0</v>
      </c>
      <c r="J6" s="58">
        <f t="shared" si="2"/>
        <v>0</v>
      </c>
      <c r="K6" s="58">
        <f t="shared" si="2"/>
        <v>0</v>
      </c>
      <c r="L6" s="58">
        <f t="shared" si="2"/>
        <v>0</v>
      </c>
      <c r="M6" s="58">
        <f t="shared" si="2"/>
        <v>0</v>
      </c>
      <c r="N6" s="58">
        <f t="shared" si="2"/>
        <v>0</v>
      </c>
      <c r="O6" s="58">
        <f t="shared" si="2"/>
        <v>436320</v>
      </c>
      <c r="P6" s="58">
        <f t="shared" si="2"/>
        <v>196800</v>
      </c>
      <c r="Q6" s="58">
        <f t="shared" si="2"/>
        <v>41980</v>
      </c>
      <c r="R6" s="58">
        <f t="shared" si="2"/>
        <v>2148916</v>
      </c>
      <c r="S6" s="58">
        <f t="shared" si="2"/>
        <v>320806</v>
      </c>
      <c r="T6" s="58">
        <f t="shared" si="2"/>
        <v>30000</v>
      </c>
      <c r="U6" s="58">
        <f t="shared" si="2"/>
        <v>0</v>
      </c>
      <c r="V6" s="58">
        <f t="shared" si="2"/>
        <v>0</v>
      </c>
      <c r="W6" s="58">
        <f t="shared" si="2"/>
        <v>260000</v>
      </c>
      <c r="X6" s="58">
        <f t="shared" si="2"/>
        <v>50000</v>
      </c>
      <c r="Y6" s="58">
        <f t="shared" si="2"/>
        <v>0</v>
      </c>
      <c r="Z6" s="58">
        <f t="shared" si="2"/>
        <v>0</v>
      </c>
      <c r="AA6" s="58">
        <f t="shared" si="2"/>
        <v>60000</v>
      </c>
      <c r="AB6" s="58">
        <f t="shared" si="2"/>
        <v>30000</v>
      </c>
      <c r="AC6" s="58">
        <f t="shared" si="2"/>
        <v>197400</v>
      </c>
      <c r="AD6" s="58">
        <f t="shared" si="2"/>
        <v>48800</v>
      </c>
      <c r="AE6" s="58">
        <f t="shared" si="2"/>
        <v>257880</v>
      </c>
      <c r="AF6" s="58">
        <f t="shared" si="2"/>
        <v>0</v>
      </c>
      <c r="AG6" s="58">
        <f t="shared" si="2"/>
        <v>80000</v>
      </c>
      <c r="AH6" s="58">
        <f t="shared" si="2"/>
        <v>20000</v>
      </c>
      <c r="AI6" s="58">
        <f t="shared" si="2"/>
        <v>0</v>
      </c>
      <c r="AJ6" s="58">
        <f t="shared" si="2"/>
        <v>0</v>
      </c>
      <c r="AK6" s="58">
        <f t="shared" si="2"/>
        <v>0</v>
      </c>
      <c r="AL6" s="58">
        <f t="shared" si="2"/>
        <v>19900</v>
      </c>
      <c r="AM6" s="58">
        <f t="shared" si="2"/>
        <v>0</v>
      </c>
      <c r="AN6" s="58">
        <f t="shared" si="2"/>
        <v>91280</v>
      </c>
      <c r="AO6" s="58">
        <f t="shared" si="2"/>
        <v>370304</v>
      </c>
      <c r="AP6" s="58">
        <f t="shared" si="2"/>
        <v>0</v>
      </c>
      <c r="AQ6" s="58">
        <f t="shared" si="2"/>
        <v>97000</v>
      </c>
      <c r="AR6" s="58">
        <f t="shared" si="2"/>
        <v>0</v>
      </c>
      <c r="AS6" s="58">
        <f t="shared" si="2"/>
        <v>215546</v>
      </c>
      <c r="AT6" s="58">
        <f t="shared" si="2"/>
        <v>670940</v>
      </c>
      <c r="AU6" s="58">
        <f t="shared" si="2"/>
        <v>0</v>
      </c>
      <c r="AV6" s="58">
        <f t="shared" si="2"/>
        <v>0</v>
      </c>
      <c r="AW6" s="58">
        <f t="shared" si="2"/>
        <v>0</v>
      </c>
      <c r="AX6" s="58">
        <f t="shared" si="2"/>
        <v>0</v>
      </c>
      <c r="AY6" s="58">
        <f t="shared" si="2"/>
        <v>116040</v>
      </c>
      <c r="AZ6" s="58">
        <f t="shared" si="2"/>
        <v>0</v>
      </c>
      <c r="BA6" s="58">
        <f t="shared" si="2"/>
        <v>13700</v>
      </c>
      <c r="BB6" s="58">
        <f t="shared" si="2"/>
        <v>0</v>
      </c>
      <c r="BC6" s="58">
        <f t="shared" si="2"/>
        <v>0</v>
      </c>
      <c r="BD6" s="58">
        <f t="shared" si="2"/>
        <v>0</v>
      </c>
      <c r="BE6" s="58">
        <f t="shared" si="2"/>
        <v>541200</v>
      </c>
      <c r="BF6" s="58">
        <f t="shared" si="2"/>
        <v>0</v>
      </c>
      <c r="BG6" s="58">
        <f t="shared" si="2"/>
        <v>0</v>
      </c>
      <c r="BH6" s="58">
        <f t="shared" si="2"/>
        <v>0</v>
      </c>
      <c r="BI6" s="58">
        <f t="shared" si="2"/>
        <v>0</v>
      </c>
    </row>
    <row r="7" spans="1:61" s="1" customFormat="1" ht="18.75" customHeight="1">
      <c r="A7" s="56">
        <v>20103</v>
      </c>
      <c r="B7" s="57" t="s">
        <v>455</v>
      </c>
      <c r="C7" s="58">
        <f t="shared" si="0"/>
        <v>7609640</v>
      </c>
      <c r="D7" s="58">
        <f t="shared" si="1"/>
        <v>4789784</v>
      </c>
      <c r="E7" s="58">
        <f aca="true" t="shared" si="3" ref="E7:BI7">E8+E9</f>
        <v>1207392</v>
      </c>
      <c r="F7" s="58">
        <f t="shared" si="3"/>
        <v>1056576</v>
      </c>
      <c r="G7" s="58">
        <f t="shared" si="3"/>
        <v>1850716</v>
      </c>
      <c r="H7" s="58">
        <f t="shared" si="3"/>
        <v>0</v>
      </c>
      <c r="I7" s="58">
        <f t="shared" si="3"/>
        <v>0</v>
      </c>
      <c r="J7" s="58">
        <f t="shared" si="3"/>
        <v>0</v>
      </c>
      <c r="K7" s="58">
        <f t="shared" si="3"/>
        <v>0</v>
      </c>
      <c r="L7" s="58">
        <f t="shared" si="3"/>
        <v>0</v>
      </c>
      <c r="M7" s="58">
        <f t="shared" si="3"/>
        <v>0</v>
      </c>
      <c r="N7" s="58">
        <f t="shared" si="3"/>
        <v>0</v>
      </c>
      <c r="O7" s="58">
        <f t="shared" si="3"/>
        <v>436320</v>
      </c>
      <c r="P7" s="58">
        <f t="shared" si="3"/>
        <v>196800</v>
      </c>
      <c r="Q7" s="58">
        <f t="shared" si="3"/>
        <v>41980</v>
      </c>
      <c r="R7" s="58">
        <f t="shared" si="3"/>
        <v>2148916</v>
      </c>
      <c r="S7" s="58">
        <f t="shared" si="3"/>
        <v>320806</v>
      </c>
      <c r="T7" s="58">
        <f t="shared" si="3"/>
        <v>30000</v>
      </c>
      <c r="U7" s="58">
        <f t="shared" si="3"/>
        <v>0</v>
      </c>
      <c r="V7" s="58">
        <f t="shared" si="3"/>
        <v>0</v>
      </c>
      <c r="W7" s="58">
        <f t="shared" si="3"/>
        <v>260000</v>
      </c>
      <c r="X7" s="58">
        <f t="shared" si="3"/>
        <v>50000</v>
      </c>
      <c r="Y7" s="58">
        <f t="shared" si="3"/>
        <v>0</v>
      </c>
      <c r="Z7" s="58">
        <f t="shared" si="3"/>
        <v>0</v>
      </c>
      <c r="AA7" s="58">
        <f t="shared" si="3"/>
        <v>60000</v>
      </c>
      <c r="AB7" s="58">
        <f t="shared" si="3"/>
        <v>30000</v>
      </c>
      <c r="AC7" s="58">
        <f t="shared" si="3"/>
        <v>197400</v>
      </c>
      <c r="AD7" s="58">
        <f t="shared" si="3"/>
        <v>48800</v>
      </c>
      <c r="AE7" s="58">
        <f t="shared" si="3"/>
        <v>257880</v>
      </c>
      <c r="AF7" s="58">
        <f t="shared" si="3"/>
        <v>0</v>
      </c>
      <c r="AG7" s="58">
        <f t="shared" si="3"/>
        <v>80000</v>
      </c>
      <c r="AH7" s="58">
        <f t="shared" si="3"/>
        <v>20000</v>
      </c>
      <c r="AI7" s="58">
        <f t="shared" si="3"/>
        <v>0</v>
      </c>
      <c r="AJ7" s="58">
        <f t="shared" si="3"/>
        <v>0</v>
      </c>
      <c r="AK7" s="58">
        <f t="shared" si="3"/>
        <v>0</v>
      </c>
      <c r="AL7" s="58">
        <f t="shared" si="3"/>
        <v>19900</v>
      </c>
      <c r="AM7" s="58">
        <f t="shared" si="3"/>
        <v>0</v>
      </c>
      <c r="AN7" s="58">
        <f t="shared" si="3"/>
        <v>91280</v>
      </c>
      <c r="AO7" s="58">
        <f t="shared" si="3"/>
        <v>370304</v>
      </c>
      <c r="AP7" s="58">
        <f t="shared" si="3"/>
        <v>0</v>
      </c>
      <c r="AQ7" s="58">
        <f t="shared" si="3"/>
        <v>97000</v>
      </c>
      <c r="AR7" s="58">
        <f t="shared" si="3"/>
        <v>0</v>
      </c>
      <c r="AS7" s="58">
        <f t="shared" si="3"/>
        <v>215546</v>
      </c>
      <c r="AT7" s="58">
        <f t="shared" si="3"/>
        <v>670940</v>
      </c>
      <c r="AU7" s="58">
        <f t="shared" si="3"/>
        <v>0</v>
      </c>
      <c r="AV7" s="58">
        <f t="shared" si="3"/>
        <v>0</v>
      </c>
      <c r="AW7" s="58">
        <f t="shared" si="3"/>
        <v>0</v>
      </c>
      <c r="AX7" s="58">
        <f t="shared" si="3"/>
        <v>0</v>
      </c>
      <c r="AY7" s="58">
        <f t="shared" si="3"/>
        <v>116040</v>
      </c>
      <c r="AZ7" s="58">
        <f t="shared" si="3"/>
        <v>0</v>
      </c>
      <c r="BA7" s="58">
        <f t="shared" si="3"/>
        <v>13700</v>
      </c>
      <c r="BB7" s="58">
        <f t="shared" si="3"/>
        <v>0</v>
      </c>
      <c r="BC7" s="58">
        <f t="shared" si="3"/>
        <v>0</v>
      </c>
      <c r="BD7" s="58">
        <f t="shared" si="3"/>
        <v>0</v>
      </c>
      <c r="BE7" s="58">
        <f t="shared" si="3"/>
        <v>541200</v>
      </c>
      <c r="BF7" s="58">
        <f t="shared" si="3"/>
        <v>0</v>
      </c>
      <c r="BG7" s="58">
        <f t="shared" si="3"/>
        <v>0</v>
      </c>
      <c r="BH7" s="58">
        <f t="shared" si="3"/>
        <v>0</v>
      </c>
      <c r="BI7" s="58">
        <f t="shared" si="3"/>
        <v>0</v>
      </c>
    </row>
    <row r="8" spans="1:61" s="1" customFormat="1" ht="18.75" customHeight="1">
      <c r="A8" s="56">
        <v>2010301</v>
      </c>
      <c r="B8" s="57" t="s">
        <v>102</v>
      </c>
      <c r="C8" s="58">
        <f t="shared" si="0"/>
        <v>7609640</v>
      </c>
      <c r="D8" s="58">
        <f t="shared" si="1"/>
        <v>4789784</v>
      </c>
      <c r="E8" s="58">
        <v>1207392</v>
      </c>
      <c r="F8" s="58">
        <v>1056576</v>
      </c>
      <c r="G8" s="58">
        <v>1850716</v>
      </c>
      <c r="H8" s="58">
        <v>0</v>
      </c>
      <c r="I8" s="59">
        <v>0</v>
      </c>
      <c r="J8" s="58">
        <v>0</v>
      </c>
      <c r="K8" s="59">
        <v>0</v>
      </c>
      <c r="L8" s="59">
        <v>0</v>
      </c>
      <c r="M8" s="59">
        <v>0</v>
      </c>
      <c r="N8" s="59">
        <v>0</v>
      </c>
      <c r="O8" s="78">
        <v>436320</v>
      </c>
      <c r="P8" s="78">
        <v>196800</v>
      </c>
      <c r="Q8" s="58">
        <v>41980</v>
      </c>
      <c r="R8" s="58">
        <f aca="true" t="shared" si="4" ref="R8:R12">SUM(S8:AS8)</f>
        <v>2148916</v>
      </c>
      <c r="S8" s="78">
        <v>320806</v>
      </c>
      <c r="T8" s="78">
        <v>30000</v>
      </c>
      <c r="U8" s="78">
        <v>0</v>
      </c>
      <c r="V8" s="78">
        <v>0</v>
      </c>
      <c r="W8" s="78">
        <v>260000</v>
      </c>
      <c r="X8" s="78">
        <v>50000</v>
      </c>
      <c r="Y8" s="78">
        <v>0</v>
      </c>
      <c r="Z8" s="78">
        <v>0</v>
      </c>
      <c r="AA8" s="78">
        <v>60000</v>
      </c>
      <c r="AB8" s="78">
        <v>30000</v>
      </c>
      <c r="AC8" s="78">
        <v>197400</v>
      </c>
      <c r="AD8" s="78">
        <v>48800</v>
      </c>
      <c r="AE8" s="58">
        <v>257880</v>
      </c>
      <c r="AF8" s="78">
        <v>0</v>
      </c>
      <c r="AG8" s="78">
        <v>80000</v>
      </c>
      <c r="AH8" s="78">
        <v>20000</v>
      </c>
      <c r="AI8" s="78">
        <v>0</v>
      </c>
      <c r="AJ8" s="78">
        <v>0</v>
      </c>
      <c r="AK8" s="78">
        <v>0</v>
      </c>
      <c r="AL8" s="78">
        <v>19900</v>
      </c>
      <c r="AM8" s="78">
        <v>0</v>
      </c>
      <c r="AN8" s="78">
        <v>91280</v>
      </c>
      <c r="AO8" s="78">
        <v>370304</v>
      </c>
      <c r="AP8" s="78">
        <v>0</v>
      </c>
      <c r="AQ8" s="78">
        <v>97000</v>
      </c>
      <c r="AR8" s="78">
        <v>0</v>
      </c>
      <c r="AS8" s="78">
        <v>215546</v>
      </c>
      <c r="AT8" s="58">
        <f aca="true" t="shared" si="5" ref="AT8:AT12">SUM(AU8:BE8)</f>
        <v>670940</v>
      </c>
      <c r="AU8" s="58">
        <v>0</v>
      </c>
      <c r="AV8" s="58">
        <v>0</v>
      </c>
      <c r="AW8" s="78">
        <v>0</v>
      </c>
      <c r="AX8" s="78">
        <v>0</v>
      </c>
      <c r="AY8" s="58">
        <v>116040</v>
      </c>
      <c r="AZ8" s="78">
        <v>0</v>
      </c>
      <c r="BA8" s="78">
        <v>13700</v>
      </c>
      <c r="BB8" s="58">
        <v>0</v>
      </c>
      <c r="BC8" s="78">
        <v>0</v>
      </c>
      <c r="BD8" s="78">
        <v>0</v>
      </c>
      <c r="BE8" s="58">
        <v>541200</v>
      </c>
      <c r="BF8" s="58">
        <f aca="true" t="shared" si="6" ref="BF8:BF12">SUM(BG8:BI8)</f>
        <v>0</v>
      </c>
      <c r="BG8" s="78">
        <v>0</v>
      </c>
      <c r="BH8" s="78">
        <v>0</v>
      </c>
      <c r="BI8" s="78">
        <v>0</v>
      </c>
    </row>
    <row r="9" spans="1:61" s="1" customFormat="1" ht="18.75" customHeight="1">
      <c r="A9" s="56">
        <v>2010306</v>
      </c>
      <c r="B9" s="57" t="s">
        <v>105</v>
      </c>
      <c r="C9" s="58">
        <f t="shared" si="0"/>
        <v>0</v>
      </c>
      <c r="D9" s="58">
        <f t="shared" si="1"/>
        <v>0</v>
      </c>
      <c r="E9" s="58">
        <v>0</v>
      </c>
      <c r="F9" s="58">
        <v>0</v>
      </c>
      <c r="G9" s="58">
        <v>0</v>
      </c>
      <c r="H9" s="58">
        <v>0</v>
      </c>
      <c r="I9" s="59">
        <v>0</v>
      </c>
      <c r="J9" s="58">
        <v>0</v>
      </c>
      <c r="K9" s="59">
        <v>0</v>
      </c>
      <c r="L9" s="59">
        <v>0</v>
      </c>
      <c r="M9" s="59">
        <v>0</v>
      </c>
      <c r="N9" s="59">
        <v>0</v>
      </c>
      <c r="O9" s="78">
        <v>0</v>
      </c>
      <c r="P9" s="78">
        <v>0</v>
      </c>
      <c r="Q9" s="59">
        <v>0</v>
      </c>
      <c r="R9" s="58">
        <f t="shared" si="4"/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5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8">
        <v>0</v>
      </c>
      <c r="AN9" s="78">
        <v>0</v>
      </c>
      <c r="AO9" s="78">
        <v>0</v>
      </c>
      <c r="AP9" s="78">
        <v>0</v>
      </c>
      <c r="AQ9" s="78">
        <v>0</v>
      </c>
      <c r="AR9" s="78">
        <v>0</v>
      </c>
      <c r="AS9" s="78">
        <v>0</v>
      </c>
      <c r="AT9" s="58">
        <f t="shared" si="5"/>
        <v>0</v>
      </c>
      <c r="AU9" s="78">
        <v>0</v>
      </c>
      <c r="AV9" s="58">
        <v>0</v>
      </c>
      <c r="AW9" s="78">
        <v>0</v>
      </c>
      <c r="AX9" s="78">
        <v>0</v>
      </c>
      <c r="AY9" s="78">
        <v>0</v>
      </c>
      <c r="AZ9" s="78">
        <v>0</v>
      </c>
      <c r="BA9" s="78">
        <v>0</v>
      </c>
      <c r="BB9" s="58">
        <v>0</v>
      </c>
      <c r="BC9" s="78">
        <v>0</v>
      </c>
      <c r="BD9" s="78">
        <v>0</v>
      </c>
      <c r="BE9" s="78">
        <v>0</v>
      </c>
      <c r="BF9" s="58">
        <f t="shared" si="6"/>
        <v>0</v>
      </c>
      <c r="BG9" s="78">
        <v>0</v>
      </c>
      <c r="BH9" s="78">
        <v>0</v>
      </c>
      <c r="BI9" s="78">
        <v>0</v>
      </c>
    </row>
    <row r="10" spans="1:61" s="1" customFormat="1" ht="18.75" customHeight="1">
      <c r="A10" s="56">
        <v>204</v>
      </c>
      <c r="B10" s="57" t="s">
        <v>144</v>
      </c>
      <c r="C10" s="58">
        <f t="shared" si="0"/>
        <v>0</v>
      </c>
      <c r="D10" s="58">
        <f t="shared" si="1"/>
        <v>0</v>
      </c>
      <c r="E10" s="58">
        <f aca="true" t="shared" si="7" ref="E10:BI10">E11</f>
        <v>0</v>
      </c>
      <c r="F10" s="58">
        <f t="shared" si="7"/>
        <v>0</v>
      </c>
      <c r="G10" s="58">
        <f t="shared" si="7"/>
        <v>0</v>
      </c>
      <c r="H10" s="58">
        <f t="shared" si="7"/>
        <v>0</v>
      </c>
      <c r="I10" s="58">
        <f t="shared" si="7"/>
        <v>0</v>
      </c>
      <c r="J10" s="58">
        <f t="shared" si="7"/>
        <v>0</v>
      </c>
      <c r="K10" s="58">
        <f t="shared" si="7"/>
        <v>0</v>
      </c>
      <c r="L10" s="58">
        <f t="shared" si="7"/>
        <v>0</v>
      </c>
      <c r="M10" s="58">
        <f t="shared" si="7"/>
        <v>0</v>
      </c>
      <c r="N10" s="58">
        <f t="shared" si="7"/>
        <v>0</v>
      </c>
      <c r="O10" s="58">
        <f t="shared" si="7"/>
        <v>0</v>
      </c>
      <c r="P10" s="58">
        <f t="shared" si="7"/>
        <v>0</v>
      </c>
      <c r="Q10" s="58">
        <f t="shared" si="7"/>
        <v>0</v>
      </c>
      <c r="R10" s="58">
        <f t="shared" si="7"/>
        <v>0</v>
      </c>
      <c r="S10" s="58">
        <f t="shared" si="7"/>
        <v>0</v>
      </c>
      <c r="T10" s="58">
        <f t="shared" si="7"/>
        <v>0</v>
      </c>
      <c r="U10" s="58">
        <f t="shared" si="7"/>
        <v>0</v>
      </c>
      <c r="V10" s="58">
        <f t="shared" si="7"/>
        <v>0</v>
      </c>
      <c r="W10" s="58">
        <f t="shared" si="7"/>
        <v>0</v>
      </c>
      <c r="X10" s="58">
        <f t="shared" si="7"/>
        <v>0</v>
      </c>
      <c r="Y10" s="58">
        <f t="shared" si="7"/>
        <v>0</v>
      </c>
      <c r="Z10" s="58">
        <f t="shared" si="7"/>
        <v>0</v>
      </c>
      <c r="AA10" s="58">
        <f t="shared" si="7"/>
        <v>0</v>
      </c>
      <c r="AB10" s="58">
        <f t="shared" si="7"/>
        <v>0</v>
      </c>
      <c r="AC10" s="58">
        <f t="shared" si="7"/>
        <v>0</v>
      </c>
      <c r="AD10" s="58">
        <f t="shared" si="7"/>
        <v>0</v>
      </c>
      <c r="AE10" s="58">
        <f t="shared" si="7"/>
        <v>0</v>
      </c>
      <c r="AF10" s="58">
        <f t="shared" si="7"/>
        <v>0</v>
      </c>
      <c r="AG10" s="58">
        <f t="shared" si="7"/>
        <v>0</v>
      </c>
      <c r="AH10" s="58">
        <f t="shared" si="7"/>
        <v>0</v>
      </c>
      <c r="AI10" s="58">
        <f t="shared" si="7"/>
        <v>0</v>
      </c>
      <c r="AJ10" s="58">
        <f t="shared" si="7"/>
        <v>0</v>
      </c>
      <c r="AK10" s="58">
        <f t="shared" si="7"/>
        <v>0</v>
      </c>
      <c r="AL10" s="58">
        <f t="shared" si="7"/>
        <v>0</v>
      </c>
      <c r="AM10" s="58">
        <f t="shared" si="7"/>
        <v>0</v>
      </c>
      <c r="AN10" s="58">
        <f t="shared" si="7"/>
        <v>0</v>
      </c>
      <c r="AO10" s="58">
        <f t="shared" si="7"/>
        <v>0</v>
      </c>
      <c r="AP10" s="58">
        <f t="shared" si="7"/>
        <v>0</v>
      </c>
      <c r="AQ10" s="58">
        <f t="shared" si="7"/>
        <v>0</v>
      </c>
      <c r="AR10" s="58">
        <f t="shared" si="7"/>
        <v>0</v>
      </c>
      <c r="AS10" s="58">
        <f t="shared" si="7"/>
        <v>0</v>
      </c>
      <c r="AT10" s="58">
        <f t="shared" si="7"/>
        <v>0</v>
      </c>
      <c r="AU10" s="58">
        <f t="shared" si="7"/>
        <v>0</v>
      </c>
      <c r="AV10" s="58">
        <f t="shared" si="7"/>
        <v>0</v>
      </c>
      <c r="AW10" s="58">
        <f t="shared" si="7"/>
        <v>0</v>
      </c>
      <c r="AX10" s="58">
        <f t="shared" si="7"/>
        <v>0</v>
      </c>
      <c r="AY10" s="58">
        <f t="shared" si="7"/>
        <v>0</v>
      </c>
      <c r="AZ10" s="58">
        <f t="shared" si="7"/>
        <v>0</v>
      </c>
      <c r="BA10" s="58">
        <f t="shared" si="7"/>
        <v>0</v>
      </c>
      <c r="BB10" s="58">
        <f t="shared" si="7"/>
        <v>0</v>
      </c>
      <c r="BC10" s="58">
        <f t="shared" si="7"/>
        <v>0</v>
      </c>
      <c r="BD10" s="58">
        <f t="shared" si="7"/>
        <v>0</v>
      </c>
      <c r="BE10" s="58">
        <f t="shared" si="7"/>
        <v>0</v>
      </c>
      <c r="BF10" s="58">
        <f t="shared" si="7"/>
        <v>0</v>
      </c>
      <c r="BG10" s="58">
        <f t="shared" si="7"/>
        <v>0</v>
      </c>
      <c r="BH10" s="58">
        <f t="shared" si="7"/>
        <v>0</v>
      </c>
      <c r="BI10" s="58">
        <f t="shared" si="7"/>
        <v>0</v>
      </c>
    </row>
    <row r="11" spans="1:61" s="1" customFormat="1" ht="18.75" customHeight="1">
      <c r="A11" s="56">
        <v>20406</v>
      </c>
      <c r="B11" s="57" t="s">
        <v>456</v>
      </c>
      <c r="C11" s="58">
        <f t="shared" si="0"/>
        <v>0</v>
      </c>
      <c r="D11" s="58">
        <f t="shared" si="1"/>
        <v>0</v>
      </c>
      <c r="E11" s="58">
        <f aca="true" t="shared" si="8" ref="E11:BI11">E12</f>
        <v>0</v>
      </c>
      <c r="F11" s="58">
        <f t="shared" si="8"/>
        <v>0</v>
      </c>
      <c r="G11" s="58">
        <f t="shared" si="8"/>
        <v>0</v>
      </c>
      <c r="H11" s="58">
        <f t="shared" si="8"/>
        <v>0</v>
      </c>
      <c r="I11" s="58">
        <f t="shared" si="8"/>
        <v>0</v>
      </c>
      <c r="J11" s="58">
        <f t="shared" si="8"/>
        <v>0</v>
      </c>
      <c r="K11" s="58">
        <f t="shared" si="8"/>
        <v>0</v>
      </c>
      <c r="L11" s="58">
        <f t="shared" si="8"/>
        <v>0</v>
      </c>
      <c r="M11" s="58">
        <f t="shared" si="8"/>
        <v>0</v>
      </c>
      <c r="N11" s="58">
        <f t="shared" si="8"/>
        <v>0</v>
      </c>
      <c r="O11" s="58">
        <f t="shared" si="8"/>
        <v>0</v>
      </c>
      <c r="P11" s="58">
        <f t="shared" si="8"/>
        <v>0</v>
      </c>
      <c r="Q11" s="58">
        <f t="shared" si="8"/>
        <v>0</v>
      </c>
      <c r="R11" s="58">
        <f t="shared" si="8"/>
        <v>0</v>
      </c>
      <c r="S11" s="58">
        <f t="shared" si="8"/>
        <v>0</v>
      </c>
      <c r="T11" s="58">
        <f t="shared" si="8"/>
        <v>0</v>
      </c>
      <c r="U11" s="58">
        <f t="shared" si="8"/>
        <v>0</v>
      </c>
      <c r="V11" s="58">
        <f t="shared" si="8"/>
        <v>0</v>
      </c>
      <c r="W11" s="58">
        <f t="shared" si="8"/>
        <v>0</v>
      </c>
      <c r="X11" s="58">
        <f t="shared" si="8"/>
        <v>0</v>
      </c>
      <c r="Y11" s="58">
        <f t="shared" si="8"/>
        <v>0</v>
      </c>
      <c r="Z11" s="58">
        <f t="shared" si="8"/>
        <v>0</v>
      </c>
      <c r="AA11" s="58">
        <f t="shared" si="8"/>
        <v>0</v>
      </c>
      <c r="AB11" s="58">
        <f t="shared" si="8"/>
        <v>0</v>
      </c>
      <c r="AC11" s="58">
        <f t="shared" si="8"/>
        <v>0</v>
      </c>
      <c r="AD11" s="58">
        <f t="shared" si="8"/>
        <v>0</v>
      </c>
      <c r="AE11" s="58">
        <f t="shared" si="8"/>
        <v>0</v>
      </c>
      <c r="AF11" s="58">
        <f t="shared" si="8"/>
        <v>0</v>
      </c>
      <c r="AG11" s="58">
        <f t="shared" si="8"/>
        <v>0</v>
      </c>
      <c r="AH11" s="58">
        <f t="shared" si="8"/>
        <v>0</v>
      </c>
      <c r="AI11" s="58">
        <f t="shared" si="8"/>
        <v>0</v>
      </c>
      <c r="AJ11" s="58">
        <f t="shared" si="8"/>
        <v>0</v>
      </c>
      <c r="AK11" s="58">
        <f t="shared" si="8"/>
        <v>0</v>
      </c>
      <c r="AL11" s="58">
        <f t="shared" si="8"/>
        <v>0</v>
      </c>
      <c r="AM11" s="58">
        <f t="shared" si="8"/>
        <v>0</v>
      </c>
      <c r="AN11" s="58">
        <f t="shared" si="8"/>
        <v>0</v>
      </c>
      <c r="AO11" s="58">
        <f t="shared" si="8"/>
        <v>0</v>
      </c>
      <c r="AP11" s="58">
        <f t="shared" si="8"/>
        <v>0</v>
      </c>
      <c r="AQ11" s="58">
        <f t="shared" si="8"/>
        <v>0</v>
      </c>
      <c r="AR11" s="58">
        <f t="shared" si="8"/>
        <v>0</v>
      </c>
      <c r="AS11" s="58">
        <f t="shared" si="8"/>
        <v>0</v>
      </c>
      <c r="AT11" s="58">
        <f t="shared" si="8"/>
        <v>0</v>
      </c>
      <c r="AU11" s="58">
        <f t="shared" si="8"/>
        <v>0</v>
      </c>
      <c r="AV11" s="58">
        <f t="shared" si="8"/>
        <v>0</v>
      </c>
      <c r="AW11" s="58">
        <f t="shared" si="8"/>
        <v>0</v>
      </c>
      <c r="AX11" s="58">
        <f t="shared" si="8"/>
        <v>0</v>
      </c>
      <c r="AY11" s="58">
        <f t="shared" si="8"/>
        <v>0</v>
      </c>
      <c r="AZ11" s="58">
        <f t="shared" si="8"/>
        <v>0</v>
      </c>
      <c r="BA11" s="58">
        <f t="shared" si="8"/>
        <v>0</v>
      </c>
      <c r="BB11" s="58">
        <f t="shared" si="8"/>
        <v>0</v>
      </c>
      <c r="BC11" s="58">
        <f t="shared" si="8"/>
        <v>0</v>
      </c>
      <c r="BD11" s="58">
        <f t="shared" si="8"/>
        <v>0</v>
      </c>
      <c r="BE11" s="58">
        <f t="shared" si="8"/>
        <v>0</v>
      </c>
      <c r="BF11" s="58">
        <f t="shared" si="8"/>
        <v>0</v>
      </c>
      <c r="BG11" s="58">
        <f t="shared" si="8"/>
        <v>0</v>
      </c>
      <c r="BH11" s="58">
        <f t="shared" si="8"/>
        <v>0</v>
      </c>
      <c r="BI11" s="58">
        <f t="shared" si="8"/>
        <v>0</v>
      </c>
    </row>
    <row r="12" spans="1:61" s="1" customFormat="1" ht="18.75" customHeight="1">
      <c r="A12" s="56">
        <v>2040601</v>
      </c>
      <c r="B12" s="57" t="s">
        <v>151</v>
      </c>
      <c r="C12" s="58">
        <f t="shared" si="0"/>
        <v>0</v>
      </c>
      <c r="D12" s="58">
        <f t="shared" si="1"/>
        <v>0</v>
      </c>
      <c r="E12" s="58">
        <v>0</v>
      </c>
      <c r="F12" s="58">
        <v>0</v>
      </c>
      <c r="G12" s="58">
        <v>0</v>
      </c>
      <c r="H12" s="58">
        <v>0</v>
      </c>
      <c r="I12" s="59">
        <v>0</v>
      </c>
      <c r="J12" s="58">
        <v>0</v>
      </c>
      <c r="K12" s="59">
        <v>0</v>
      </c>
      <c r="L12" s="59">
        <v>0</v>
      </c>
      <c r="M12" s="59">
        <v>0</v>
      </c>
      <c r="N12" s="59">
        <v>0</v>
      </c>
      <c r="O12" s="78">
        <v>0</v>
      </c>
      <c r="P12" s="78">
        <v>0</v>
      </c>
      <c r="Q12" s="59">
        <v>0</v>
      </c>
      <c r="R12" s="58">
        <f t="shared" si="4"/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5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58">
        <f t="shared" si="5"/>
        <v>0</v>
      </c>
      <c r="AU12" s="78">
        <v>0</v>
      </c>
      <c r="AV12" s="5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58">
        <v>0</v>
      </c>
      <c r="BC12" s="78">
        <v>0</v>
      </c>
      <c r="BD12" s="78">
        <v>0</v>
      </c>
      <c r="BE12" s="78">
        <v>0</v>
      </c>
      <c r="BF12" s="58">
        <f t="shared" si="6"/>
        <v>0</v>
      </c>
      <c r="BG12" s="78">
        <v>0</v>
      </c>
      <c r="BH12" s="78">
        <v>0</v>
      </c>
      <c r="BI12" s="78">
        <v>0</v>
      </c>
    </row>
    <row r="13" spans="1:61" s="1" customFormat="1" ht="18.75" customHeight="1">
      <c r="A13" s="56">
        <v>208</v>
      </c>
      <c r="B13" s="57" t="s">
        <v>185</v>
      </c>
      <c r="C13" s="58">
        <f t="shared" si="0"/>
        <v>399859.47</v>
      </c>
      <c r="D13" s="58">
        <f t="shared" si="1"/>
        <v>399859.47</v>
      </c>
      <c r="E13" s="58">
        <f aca="true" t="shared" si="9" ref="E13:BI13">E14+E16+E21</f>
        <v>0</v>
      </c>
      <c r="F13" s="58">
        <f t="shared" si="9"/>
        <v>0</v>
      </c>
      <c r="G13" s="58">
        <f t="shared" si="9"/>
        <v>0</v>
      </c>
      <c r="H13" s="58">
        <f t="shared" si="9"/>
        <v>0</v>
      </c>
      <c r="I13" s="58">
        <f t="shared" si="9"/>
        <v>359517.44</v>
      </c>
      <c r="J13" s="58">
        <f t="shared" si="9"/>
        <v>0</v>
      </c>
      <c r="K13" s="58">
        <f t="shared" si="9"/>
        <v>0</v>
      </c>
      <c r="L13" s="58">
        <f t="shared" si="9"/>
        <v>0</v>
      </c>
      <c r="M13" s="58">
        <f t="shared" si="9"/>
        <v>40342.03</v>
      </c>
      <c r="N13" s="58">
        <f t="shared" si="9"/>
        <v>0</v>
      </c>
      <c r="O13" s="58">
        <f t="shared" si="9"/>
        <v>0</v>
      </c>
      <c r="P13" s="58">
        <f t="shared" si="9"/>
        <v>0</v>
      </c>
      <c r="Q13" s="58">
        <f t="shared" si="9"/>
        <v>0</v>
      </c>
      <c r="R13" s="58">
        <f t="shared" si="9"/>
        <v>0</v>
      </c>
      <c r="S13" s="58">
        <f t="shared" si="9"/>
        <v>0</v>
      </c>
      <c r="T13" s="58">
        <f t="shared" si="9"/>
        <v>0</v>
      </c>
      <c r="U13" s="58">
        <f t="shared" si="9"/>
        <v>0</v>
      </c>
      <c r="V13" s="58">
        <f t="shared" si="9"/>
        <v>0</v>
      </c>
      <c r="W13" s="58">
        <f t="shared" si="9"/>
        <v>0</v>
      </c>
      <c r="X13" s="58">
        <f t="shared" si="9"/>
        <v>0</v>
      </c>
      <c r="Y13" s="58">
        <f t="shared" si="9"/>
        <v>0</v>
      </c>
      <c r="Z13" s="58">
        <f t="shared" si="9"/>
        <v>0</v>
      </c>
      <c r="AA13" s="58">
        <f t="shared" si="9"/>
        <v>0</v>
      </c>
      <c r="AB13" s="58">
        <f t="shared" si="9"/>
        <v>0</v>
      </c>
      <c r="AC13" s="58">
        <f t="shared" si="9"/>
        <v>0</v>
      </c>
      <c r="AD13" s="58">
        <f t="shared" si="9"/>
        <v>0</v>
      </c>
      <c r="AE13" s="58">
        <f t="shared" si="9"/>
        <v>0</v>
      </c>
      <c r="AF13" s="58">
        <f t="shared" si="9"/>
        <v>0</v>
      </c>
      <c r="AG13" s="58">
        <f t="shared" si="9"/>
        <v>0</v>
      </c>
      <c r="AH13" s="58">
        <f t="shared" si="9"/>
        <v>0</v>
      </c>
      <c r="AI13" s="58">
        <f t="shared" si="9"/>
        <v>0</v>
      </c>
      <c r="AJ13" s="58">
        <f t="shared" si="9"/>
        <v>0</v>
      </c>
      <c r="AK13" s="58">
        <f t="shared" si="9"/>
        <v>0</v>
      </c>
      <c r="AL13" s="58">
        <f t="shared" si="9"/>
        <v>0</v>
      </c>
      <c r="AM13" s="58">
        <f t="shared" si="9"/>
        <v>0</v>
      </c>
      <c r="AN13" s="58">
        <f t="shared" si="9"/>
        <v>0</v>
      </c>
      <c r="AO13" s="58">
        <f t="shared" si="9"/>
        <v>0</v>
      </c>
      <c r="AP13" s="58">
        <f t="shared" si="9"/>
        <v>0</v>
      </c>
      <c r="AQ13" s="58">
        <f t="shared" si="9"/>
        <v>0</v>
      </c>
      <c r="AR13" s="58">
        <f t="shared" si="9"/>
        <v>0</v>
      </c>
      <c r="AS13" s="58">
        <f t="shared" si="9"/>
        <v>0</v>
      </c>
      <c r="AT13" s="58">
        <f t="shared" si="9"/>
        <v>0</v>
      </c>
      <c r="AU13" s="58">
        <f t="shared" si="9"/>
        <v>0</v>
      </c>
      <c r="AV13" s="58">
        <f t="shared" si="9"/>
        <v>0</v>
      </c>
      <c r="AW13" s="58">
        <f t="shared" si="9"/>
        <v>0</v>
      </c>
      <c r="AX13" s="58">
        <f t="shared" si="9"/>
        <v>0</v>
      </c>
      <c r="AY13" s="58">
        <f t="shared" si="9"/>
        <v>0</v>
      </c>
      <c r="AZ13" s="58">
        <f t="shared" si="9"/>
        <v>0</v>
      </c>
      <c r="BA13" s="58">
        <f t="shared" si="9"/>
        <v>0</v>
      </c>
      <c r="BB13" s="58">
        <f t="shared" si="9"/>
        <v>0</v>
      </c>
      <c r="BC13" s="58">
        <f t="shared" si="9"/>
        <v>0</v>
      </c>
      <c r="BD13" s="58">
        <f t="shared" si="9"/>
        <v>0</v>
      </c>
      <c r="BE13" s="58">
        <f t="shared" si="9"/>
        <v>0</v>
      </c>
      <c r="BF13" s="58">
        <f t="shared" si="9"/>
        <v>0</v>
      </c>
      <c r="BG13" s="58">
        <f t="shared" si="9"/>
        <v>0</v>
      </c>
      <c r="BH13" s="58">
        <f t="shared" si="9"/>
        <v>0</v>
      </c>
      <c r="BI13" s="58">
        <f t="shared" si="9"/>
        <v>0</v>
      </c>
    </row>
    <row r="14" spans="1:61" s="1" customFormat="1" ht="18.75" customHeight="1">
      <c r="A14" s="56">
        <v>20801</v>
      </c>
      <c r="B14" s="57" t="s">
        <v>457</v>
      </c>
      <c r="C14" s="58">
        <f t="shared" si="0"/>
        <v>0</v>
      </c>
      <c r="D14" s="58">
        <f t="shared" si="1"/>
        <v>0</v>
      </c>
      <c r="E14" s="58">
        <f aca="true" t="shared" si="10" ref="E14:BI14">E15</f>
        <v>0</v>
      </c>
      <c r="F14" s="58">
        <f t="shared" si="10"/>
        <v>0</v>
      </c>
      <c r="G14" s="58">
        <f t="shared" si="10"/>
        <v>0</v>
      </c>
      <c r="H14" s="58">
        <f t="shared" si="10"/>
        <v>0</v>
      </c>
      <c r="I14" s="58">
        <f t="shared" si="10"/>
        <v>0</v>
      </c>
      <c r="J14" s="58">
        <f t="shared" si="10"/>
        <v>0</v>
      </c>
      <c r="K14" s="58">
        <f t="shared" si="10"/>
        <v>0</v>
      </c>
      <c r="L14" s="58">
        <f t="shared" si="10"/>
        <v>0</v>
      </c>
      <c r="M14" s="58">
        <f t="shared" si="10"/>
        <v>0</v>
      </c>
      <c r="N14" s="58">
        <f t="shared" si="10"/>
        <v>0</v>
      </c>
      <c r="O14" s="58">
        <f t="shared" si="10"/>
        <v>0</v>
      </c>
      <c r="P14" s="58">
        <f t="shared" si="10"/>
        <v>0</v>
      </c>
      <c r="Q14" s="58">
        <f t="shared" si="10"/>
        <v>0</v>
      </c>
      <c r="R14" s="58">
        <f t="shared" si="10"/>
        <v>0</v>
      </c>
      <c r="S14" s="58">
        <f t="shared" si="10"/>
        <v>0</v>
      </c>
      <c r="T14" s="58">
        <f t="shared" si="10"/>
        <v>0</v>
      </c>
      <c r="U14" s="58">
        <f t="shared" si="10"/>
        <v>0</v>
      </c>
      <c r="V14" s="58">
        <f t="shared" si="10"/>
        <v>0</v>
      </c>
      <c r="W14" s="58">
        <f t="shared" si="10"/>
        <v>0</v>
      </c>
      <c r="X14" s="58">
        <f t="shared" si="10"/>
        <v>0</v>
      </c>
      <c r="Y14" s="58">
        <f t="shared" si="10"/>
        <v>0</v>
      </c>
      <c r="Z14" s="58">
        <f t="shared" si="10"/>
        <v>0</v>
      </c>
      <c r="AA14" s="58">
        <f t="shared" si="10"/>
        <v>0</v>
      </c>
      <c r="AB14" s="58">
        <f t="shared" si="10"/>
        <v>0</v>
      </c>
      <c r="AC14" s="58">
        <f t="shared" si="10"/>
        <v>0</v>
      </c>
      <c r="AD14" s="58">
        <f t="shared" si="10"/>
        <v>0</v>
      </c>
      <c r="AE14" s="58">
        <f t="shared" si="10"/>
        <v>0</v>
      </c>
      <c r="AF14" s="58">
        <f t="shared" si="10"/>
        <v>0</v>
      </c>
      <c r="AG14" s="58">
        <f t="shared" si="10"/>
        <v>0</v>
      </c>
      <c r="AH14" s="58">
        <f t="shared" si="10"/>
        <v>0</v>
      </c>
      <c r="AI14" s="58">
        <f t="shared" si="10"/>
        <v>0</v>
      </c>
      <c r="AJ14" s="58">
        <f t="shared" si="10"/>
        <v>0</v>
      </c>
      <c r="AK14" s="58">
        <f t="shared" si="10"/>
        <v>0</v>
      </c>
      <c r="AL14" s="58">
        <f t="shared" si="10"/>
        <v>0</v>
      </c>
      <c r="AM14" s="58">
        <f t="shared" si="10"/>
        <v>0</v>
      </c>
      <c r="AN14" s="58">
        <f t="shared" si="10"/>
        <v>0</v>
      </c>
      <c r="AO14" s="58">
        <f t="shared" si="10"/>
        <v>0</v>
      </c>
      <c r="AP14" s="58">
        <f t="shared" si="10"/>
        <v>0</v>
      </c>
      <c r="AQ14" s="58">
        <f t="shared" si="10"/>
        <v>0</v>
      </c>
      <c r="AR14" s="58">
        <f t="shared" si="10"/>
        <v>0</v>
      </c>
      <c r="AS14" s="58">
        <f t="shared" si="10"/>
        <v>0</v>
      </c>
      <c r="AT14" s="58">
        <f t="shared" si="10"/>
        <v>0</v>
      </c>
      <c r="AU14" s="58">
        <f t="shared" si="10"/>
        <v>0</v>
      </c>
      <c r="AV14" s="58">
        <f t="shared" si="10"/>
        <v>0</v>
      </c>
      <c r="AW14" s="58">
        <f t="shared" si="10"/>
        <v>0</v>
      </c>
      <c r="AX14" s="58">
        <f t="shared" si="10"/>
        <v>0</v>
      </c>
      <c r="AY14" s="58">
        <f t="shared" si="10"/>
        <v>0</v>
      </c>
      <c r="AZ14" s="58">
        <f t="shared" si="10"/>
        <v>0</v>
      </c>
      <c r="BA14" s="58">
        <f t="shared" si="10"/>
        <v>0</v>
      </c>
      <c r="BB14" s="58">
        <f t="shared" si="10"/>
        <v>0</v>
      </c>
      <c r="BC14" s="58">
        <f t="shared" si="10"/>
        <v>0</v>
      </c>
      <c r="BD14" s="58">
        <f t="shared" si="10"/>
        <v>0</v>
      </c>
      <c r="BE14" s="58">
        <f t="shared" si="10"/>
        <v>0</v>
      </c>
      <c r="BF14" s="58">
        <f t="shared" si="10"/>
        <v>0</v>
      </c>
      <c r="BG14" s="58">
        <f t="shared" si="10"/>
        <v>0</v>
      </c>
      <c r="BH14" s="58">
        <f t="shared" si="10"/>
        <v>0</v>
      </c>
      <c r="BI14" s="58">
        <f t="shared" si="10"/>
        <v>0</v>
      </c>
    </row>
    <row r="15" spans="1:61" s="1" customFormat="1" ht="18.75" customHeight="1">
      <c r="A15" s="56">
        <v>2080104</v>
      </c>
      <c r="B15" s="57" t="s">
        <v>458</v>
      </c>
      <c r="C15" s="58">
        <f t="shared" si="0"/>
        <v>0</v>
      </c>
      <c r="D15" s="58">
        <f t="shared" si="1"/>
        <v>0</v>
      </c>
      <c r="E15" s="58">
        <v>0</v>
      </c>
      <c r="F15" s="58">
        <v>0</v>
      </c>
      <c r="G15" s="58">
        <v>0</v>
      </c>
      <c r="H15" s="58">
        <v>0</v>
      </c>
      <c r="I15" s="59">
        <v>0</v>
      </c>
      <c r="J15" s="58">
        <v>0</v>
      </c>
      <c r="K15" s="59">
        <v>0</v>
      </c>
      <c r="L15" s="59">
        <v>0</v>
      </c>
      <c r="M15" s="59">
        <v>0</v>
      </c>
      <c r="N15" s="59">
        <v>0</v>
      </c>
      <c r="O15" s="78">
        <v>0</v>
      </c>
      <c r="P15" s="78">
        <v>0</v>
      </c>
      <c r="Q15" s="59">
        <v>0</v>
      </c>
      <c r="R15" s="58">
        <f aca="true" t="shared" si="11" ref="R15:R20">SUM(S15:AS15)</f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5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v>0</v>
      </c>
      <c r="AT15" s="58">
        <f aca="true" t="shared" si="12" ref="AT15:AT20">SUM(AU15:BE15)</f>
        <v>0</v>
      </c>
      <c r="AU15" s="78">
        <v>0</v>
      </c>
      <c r="AV15" s="5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58">
        <v>0</v>
      </c>
      <c r="BC15" s="78">
        <v>0</v>
      </c>
      <c r="BD15" s="78">
        <v>0</v>
      </c>
      <c r="BE15" s="78">
        <v>0</v>
      </c>
      <c r="BF15" s="58">
        <f aca="true" t="shared" si="13" ref="BF15:BF20">SUM(BG15:BI15)</f>
        <v>0</v>
      </c>
      <c r="BG15" s="78">
        <v>0</v>
      </c>
      <c r="BH15" s="78">
        <v>0</v>
      </c>
      <c r="BI15" s="78">
        <v>0</v>
      </c>
    </row>
    <row r="16" spans="1:61" s="1" customFormat="1" ht="18.75" customHeight="1">
      <c r="A16" s="56">
        <v>20805</v>
      </c>
      <c r="B16" s="57" t="s">
        <v>459</v>
      </c>
      <c r="C16" s="58">
        <f t="shared" si="0"/>
        <v>359517.44</v>
      </c>
      <c r="D16" s="58">
        <f t="shared" si="1"/>
        <v>359517.44</v>
      </c>
      <c r="E16" s="58">
        <f aca="true" t="shared" si="14" ref="E16:BI16">SUM(E17:E20)</f>
        <v>0</v>
      </c>
      <c r="F16" s="58">
        <f t="shared" si="14"/>
        <v>0</v>
      </c>
      <c r="G16" s="58">
        <f t="shared" si="14"/>
        <v>0</v>
      </c>
      <c r="H16" s="58">
        <f t="shared" si="14"/>
        <v>0</v>
      </c>
      <c r="I16" s="58">
        <f t="shared" si="14"/>
        <v>359517.44</v>
      </c>
      <c r="J16" s="58">
        <f t="shared" si="14"/>
        <v>0</v>
      </c>
      <c r="K16" s="58">
        <f t="shared" si="14"/>
        <v>0</v>
      </c>
      <c r="L16" s="58">
        <f t="shared" si="14"/>
        <v>0</v>
      </c>
      <c r="M16" s="58">
        <f t="shared" si="14"/>
        <v>0</v>
      </c>
      <c r="N16" s="58">
        <f t="shared" si="14"/>
        <v>0</v>
      </c>
      <c r="O16" s="58">
        <f t="shared" si="14"/>
        <v>0</v>
      </c>
      <c r="P16" s="58">
        <f t="shared" si="14"/>
        <v>0</v>
      </c>
      <c r="Q16" s="58">
        <f t="shared" si="14"/>
        <v>0</v>
      </c>
      <c r="R16" s="58">
        <f t="shared" si="14"/>
        <v>0</v>
      </c>
      <c r="S16" s="58">
        <f t="shared" si="14"/>
        <v>0</v>
      </c>
      <c r="T16" s="58">
        <f t="shared" si="14"/>
        <v>0</v>
      </c>
      <c r="U16" s="58">
        <f t="shared" si="14"/>
        <v>0</v>
      </c>
      <c r="V16" s="58">
        <f t="shared" si="14"/>
        <v>0</v>
      </c>
      <c r="W16" s="58">
        <f t="shared" si="14"/>
        <v>0</v>
      </c>
      <c r="X16" s="58">
        <f t="shared" si="14"/>
        <v>0</v>
      </c>
      <c r="Y16" s="58">
        <f t="shared" si="14"/>
        <v>0</v>
      </c>
      <c r="Z16" s="58">
        <f t="shared" si="14"/>
        <v>0</v>
      </c>
      <c r="AA16" s="58">
        <f t="shared" si="14"/>
        <v>0</v>
      </c>
      <c r="AB16" s="58">
        <f t="shared" si="14"/>
        <v>0</v>
      </c>
      <c r="AC16" s="58">
        <f t="shared" si="14"/>
        <v>0</v>
      </c>
      <c r="AD16" s="58">
        <f t="shared" si="14"/>
        <v>0</v>
      </c>
      <c r="AE16" s="58">
        <f t="shared" si="14"/>
        <v>0</v>
      </c>
      <c r="AF16" s="58">
        <f t="shared" si="14"/>
        <v>0</v>
      </c>
      <c r="AG16" s="58">
        <f t="shared" si="14"/>
        <v>0</v>
      </c>
      <c r="AH16" s="58">
        <f t="shared" si="14"/>
        <v>0</v>
      </c>
      <c r="AI16" s="58">
        <f t="shared" si="14"/>
        <v>0</v>
      </c>
      <c r="AJ16" s="58">
        <f t="shared" si="14"/>
        <v>0</v>
      </c>
      <c r="AK16" s="58">
        <f t="shared" si="14"/>
        <v>0</v>
      </c>
      <c r="AL16" s="58">
        <f t="shared" si="14"/>
        <v>0</v>
      </c>
      <c r="AM16" s="58">
        <f t="shared" si="14"/>
        <v>0</v>
      </c>
      <c r="AN16" s="58">
        <f t="shared" si="14"/>
        <v>0</v>
      </c>
      <c r="AO16" s="58">
        <f t="shared" si="14"/>
        <v>0</v>
      </c>
      <c r="AP16" s="58">
        <f t="shared" si="14"/>
        <v>0</v>
      </c>
      <c r="AQ16" s="58">
        <f t="shared" si="14"/>
        <v>0</v>
      </c>
      <c r="AR16" s="58">
        <f t="shared" si="14"/>
        <v>0</v>
      </c>
      <c r="AS16" s="58">
        <f t="shared" si="14"/>
        <v>0</v>
      </c>
      <c r="AT16" s="58">
        <f t="shared" si="14"/>
        <v>0</v>
      </c>
      <c r="AU16" s="58">
        <f t="shared" si="14"/>
        <v>0</v>
      </c>
      <c r="AV16" s="58">
        <f t="shared" si="14"/>
        <v>0</v>
      </c>
      <c r="AW16" s="58">
        <f t="shared" si="14"/>
        <v>0</v>
      </c>
      <c r="AX16" s="58">
        <f t="shared" si="14"/>
        <v>0</v>
      </c>
      <c r="AY16" s="58">
        <f t="shared" si="14"/>
        <v>0</v>
      </c>
      <c r="AZ16" s="58">
        <f t="shared" si="14"/>
        <v>0</v>
      </c>
      <c r="BA16" s="58">
        <f t="shared" si="14"/>
        <v>0</v>
      </c>
      <c r="BB16" s="58">
        <f t="shared" si="14"/>
        <v>0</v>
      </c>
      <c r="BC16" s="58">
        <f t="shared" si="14"/>
        <v>0</v>
      </c>
      <c r="BD16" s="58">
        <f t="shared" si="14"/>
        <v>0</v>
      </c>
      <c r="BE16" s="58">
        <f t="shared" si="14"/>
        <v>0</v>
      </c>
      <c r="BF16" s="58">
        <f t="shared" si="14"/>
        <v>0</v>
      </c>
      <c r="BG16" s="58">
        <f t="shared" si="14"/>
        <v>0</v>
      </c>
      <c r="BH16" s="58">
        <f t="shared" si="14"/>
        <v>0</v>
      </c>
      <c r="BI16" s="58">
        <f t="shared" si="14"/>
        <v>0</v>
      </c>
    </row>
    <row r="17" spans="1:61" s="1" customFormat="1" ht="18.75" customHeight="1">
      <c r="A17" s="56">
        <v>2080501</v>
      </c>
      <c r="B17" s="57" t="s">
        <v>197</v>
      </c>
      <c r="C17" s="58">
        <f t="shared" si="0"/>
        <v>0</v>
      </c>
      <c r="D17" s="58">
        <f t="shared" si="1"/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78">
        <v>0</v>
      </c>
      <c r="P17" s="78">
        <v>0</v>
      </c>
      <c r="Q17" s="59">
        <v>0</v>
      </c>
      <c r="R17" s="58">
        <f t="shared" si="11"/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58">
        <f t="shared" si="12"/>
        <v>0</v>
      </c>
      <c r="AU17" s="78">
        <v>0</v>
      </c>
      <c r="AV17" s="5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0</v>
      </c>
      <c r="BF17" s="58">
        <f t="shared" si="13"/>
        <v>0</v>
      </c>
      <c r="BG17" s="78">
        <v>0</v>
      </c>
      <c r="BH17" s="78">
        <v>0</v>
      </c>
      <c r="BI17" s="78">
        <v>0</v>
      </c>
    </row>
    <row r="18" spans="1:61" s="1" customFormat="1" ht="18.75" customHeight="1">
      <c r="A18" s="56">
        <v>2080502</v>
      </c>
      <c r="B18" s="57" t="s">
        <v>198</v>
      </c>
      <c r="C18" s="58">
        <f t="shared" si="0"/>
        <v>0</v>
      </c>
      <c r="D18" s="58">
        <f t="shared" si="1"/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78">
        <v>0</v>
      </c>
      <c r="P18" s="78">
        <v>0</v>
      </c>
      <c r="Q18" s="59">
        <v>0</v>
      </c>
      <c r="R18" s="58">
        <f t="shared" si="11"/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0</v>
      </c>
      <c r="AT18" s="58">
        <f t="shared" si="12"/>
        <v>0</v>
      </c>
      <c r="AU18" s="78">
        <v>0</v>
      </c>
      <c r="AV18" s="5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78">
        <v>0</v>
      </c>
      <c r="BD18" s="78">
        <v>0</v>
      </c>
      <c r="BE18" s="78">
        <v>0</v>
      </c>
      <c r="BF18" s="58">
        <f t="shared" si="13"/>
        <v>0</v>
      </c>
      <c r="BG18" s="78">
        <v>0</v>
      </c>
      <c r="BH18" s="78">
        <v>0</v>
      </c>
      <c r="BI18" s="78">
        <v>0</v>
      </c>
    </row>
    <row r="19" spans="1:61" s="1" customFormat="1" ht="18.75" customHeight="1">
      <c r="A19" s="56">
        <v>2080505</v>
      </c>
      <c r="B19" s="57" t="s">
        <v>199</v>
      </c>
      <c r="C19" s="58">
        <f t="shared" si="0"/>
        <v>359517.44</v>
      </c>
      <c r="D19" s="58">
        <f t="shared" si="1"/>
        <v>359517.44</v>
      </c>
      <c r="E19" s="59">
        <v>0</v>
      </c>
      <c r="F19" s="59">
        <v>0</v>
      </c>
      <c r="G19" s="59">
        <v>0</v>
      </c>
      <c r="H19" s="59">
        <v>0</v>
      </c>
      <c r="I19" s="58">
        <v>359517.44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78">
        <v>0</v>
      </c>
      <c r="P19" s="78">
        <v>0</v>
      </c>
      <c r="Q19" s="59">
        <v>0</v>
      </c>
      <c r="R19" s="58">
        <f t="shared" si="11"/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58">
        <f t="shared" si="12"/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8">
        <v>0</v>
      </c>
      <c r="BC19" s="78">
        <v>0</v>
      </c>
      <c r="BD19" s="78">
        <v>0</v>
      </c>
      <c r="BE19" s="78">
        <v>0</v>
      </c>
      <c r="BF19" s="58">
        <f t="shared" si="13"/>
        <v>0</v>
      </c>
      <c r="BG19" s="78">
        <v>0</v>
      </c>
      <c r="BH19" s="78">
        <v>0</v>
      </c>
      <c r="BI19" s="78">
        <v>0</v>
      </c>
    </row>
    <row r="20" spans="1:61" s="1" customFormat="1" ht="18.75" customHeight="1">
      <c r="A20" s="56">
        <v>2080506</v>
      </c>
      <c r="B20" s="60" t="s">
        <v>200</v>
      </c>
      <c r="C20" s="58">
        <f t="shared" si="0"/>
        <v>0</v>
      </c>
      <c r="D20" s="58">
        <f t="shared" si="1"/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78">
        <v>0</v>
      </c>
      <c r="P20" s="78">
        <v>0</v>
      </c>
      <c r="Q20" s="59">
        <v>0</v>
      </c>
      <c r="R20" s="58">
        <f t="shared" si="11"/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58">
        <f t="shared" si="12"/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0</v>
      </c>
      <c r="BD20" s="78">
        <v>0</v>
      </c>
      <c r="BE20" s="78">
        <v>0</v>
      </c>
      <c r="BF20" s="58">
        <f t="shared" si="13"/>
        <v>0</v>
      </c>
      <c r="BG20" s="78">
        <v>0</v>
      </c>
      <c r="BH20" s="78">
        <v>0</v>
      </c>
      <c r="BI20" s="78">
        <v>0</v>
      </c>
    </row>
    <row r="21" spans="1:61" s="1" customFormat="1" ht="18.75" customHeight="1">
      <c r="A21" s="61">
        <v>20899</v>
      </c>
      <c r="B21" s="62" t="s">
        <v>460</v>
      </c>
      <c r="C21" s="58">
        <f t="shared" si="0"/>
        <v>40342.03</v>
      </c>
      <c r="D21" s="58">
        <f t="shared" si="1"/>
        <v>40342.03</v>
      </c>
      <c r="E21" s="63">
        <f aca="true" t="shared" si="15" ref="E21:BI21">E22</f>
        <v>0</v>
      </c>
      <c r="F21" s="63">
        <f t="shared" si="15"/>
        <v>0</v>
      </c>
      <c r="G21" s="63">
        <f t="shared" si="15"/>
        <v>0</v>
      </c>
      <c r="H21" s="63">
        <f t="shared" si="15"/>
        <v>0</v>
      </c>
      <c r="I21" s="63">
        <f t="shared" si="15"/>
        <v>0</v>
      </c>
      <c r="J21" s="63">
        <f t="shared" si="15"/>
        <v>0</v>
      </c>
      <c r="K21" s="63">
        <f t="shared" si="15"/>
        <v>0</v>
      </c>
      <c r="L21" s="63">
        <f t="shared" si="15"/>
        <v>0</v>
      </c>
      <c r="M21" s="63">
        <f t="shared" si="15"/>
        <v>40342.03</v>
      </c>
      <c r="N21" s="63">
        <f t="shared" si="15"/>
        <v>0</v>
      </c>
      <c r="O21" s="63">
        <f t="shared" si="15"/>
        <v>0</v>
      </c>
      <c r="P21" s="63">
        <f t="shared" si="15"/>
        <v>0</v>
      </c>
      <c r="Q21" s="63">
        <f t="shared" si="15"/>
        <v>0</v>
      </c>
      <c r="R21" s="58">
        <f t="shared" si="15"/>
        <v>0</v>
      </c>
      <c r="S21" s="63">
        <f t="shared" si="15"/>
        <v>0</v>
      </c>
      <c r="T21" s="63">
        <f t="shared" si="15"/>
        <v>0</v>
      </c>
      <c r="U21" s="63">
        <f t="shared" si="15"/>
        <v>0</v>
      </c>
      <c r="V21" s="63">
        <f t="shared" si="15"/>
        <v>0</v>
      </c>
      <c r="W21" s="63">
        <f t="shared" si="15"/>
        <v>0</v>
      </c>
      <c r="X21" s="63">
        <f t="shared" si="15"/>
        <v>0</v>
      </c>
      <c r="Y21" s="63">
        <f t="shared" si="15"/>
        <v>0</v>
      </c>
      <c r="Z21" s="63">
        <f t="shared" si="15"/>
        <v>0</v>
      </c>
      <c r="AA21" s="63">
        <f t="shared" si="15"/>
        <v>0</v>
      </c>
      <c r="AB21" s="63">
        <f t="shared" si="15"/>
        <v>0</v>
      </c>
      <c r="AC21" s="63">
        <f t="shared" si="15"/>
        <v>0</v>
      </c>
      <c r="AD21" s="63">
        <f t="shared" si="15"/>
        <v>0</v>
      </c>
      <c r="AE21" s="63">
        <f t="shared" si="15"/>
        <v>0</v>
      </c>
      <c r="AF21" s="63">
        <f t="shared" si="15"/>
        <v>0</v>
      </c>
      <c r="AG21" s="63">
        <f t="shared" si="15"/>
        <v>0</v>
      </c>
      <c r="AH21" s="63">
        <f t="shared" si="15"/>
        <v>0</v>
      </c>
      <c r="AI21" s="63">
        <f t="shared" si="15"/>
        <v>0</v>
      </c>
      <c r="AJ21" s="63">
        <f t="shared" si="15"/>
        <v>0</v>
      </c>
      <c r="AK21" s="63">
        <f t="shared" si="15"/>
        <v>0</v>
      </c>
      <c r="AL21" s="63">
        <f t="shared" si="15"/>
        <v>0</v>
      </c>
      <c r="AM21" s="63">
        <f t="shared" si="15"/>
        <v>0</v>
      </c>
      <c r="AN21" s="63">
        <f t="shared" si="15"/>
        <v>0</v>
      </c>
      <c r="AO21" s="63">
        <f t="shared" si="15"/>
        <v>0</v>
      </c>
      <c r="AP21" s="63">
        <f t="shared" si="15"/>
        <v>0</v>
      </c>
      <c r="AQ21" s="63">
        <f t="shared" si="15"/>
        <v>0</v>
      </c>
      <c r="AR21" s="63">
        <f t="shared" si="15"/>
        <v>0</v>
      </c>
      <c r="AS21" s="63">
        <f t="shared" si="15"/>
        <v>0</v>
      </c>
      <c r="AT21" s="58">
        <f t="shared" si="15"/>
        <v>0</v>
      </c>
      <c r="AU21" s="63">
        <f t="shared" si="15"/>
        <v>0</v>
      </c>
      <c r="AV21" s="63">
        <f t="shared" si="15"/>
        <v>0</v>
      </c>
      <c r="AW21" s="63">
        <f t="shared" si="15"/>
        <v>0</v>
      </c>
      <c r="AX21" s="63">
        <f t="shared" si="15"/>
        <v>0</v>
      </c>
      <c r="AY21" s="63">
        <f t="shared" si="15"/>
        <v>0</v>
      </c>
      <c r="AZ21" s="63">
        <f t="shared" si="15"/>
        <v>0</v>
      </c>
      <c r="BA21" s="63">
        <f t="shared" si="15"/>
        <v>0</v>
      </c>
      <c r="BB21" s="63">
        <f t="shared" si="15"/>
        <v>0</v>
      </c>
      <c r="BC21" s="63">
        <f t="shared" si="15"/>
        <v>0</v>
      </c>
      <c r="BD21" s="63">
        <f t="shared" si="15"/>
        <v>0</v>
      </c>
      <c r="BE21" s="63">
        <f t="shared" si="15"/>
        <v>0</v>
      </c>
      <c r="BF21" s="58">
        <f t="shared" si="15"/>
        <v>0</v>
      </c>
      <c r="BG21" s="63">
        <f t="shared" si="15"/>
        <v>0</v>
      </c>
      <c r="BH21" s="63">
        <f t="shared" si="15"/>
        <v>0</v>
      </c>
      <c r="BI21" s="63">
        <f t="shared" si="15"/>
        <v>0</v>
      </c>
    </row>
    <row r="22" spans="1:61" s="1" customFormat="1" ht="18.75" customHeight="1">
      <c r="A22" s="64">
        <v>2089901</v>
      </c>
      <c r="B22" s="62" t="s">
        <v>461</v>
      </c>
      <c r="C22" s="65">
        <f t="shared" si="0"/>
        <v>40342.03</v>
      </c>
      <c r="D22" s="65">
        <f t="shared" si="1"/>
        <v>40342.03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5">
        <v>40342.03</v>
      </c>
      <c r="N22" s="66">
        <v>0</v>
      </c>
      <c r="O22" s="79">
        <v>0</v>
      </c>
      <c r="P22" s="79">
        <v>0</v>
      </c>
      <c r="Q22" s="66">
        <v>0</v>
      </c>
      <c r="R22" s="65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0</v>
      </c>
      <c r="AK22" s="79">
        <v>0</v>
      </c>
      <c r="AL22" s="79">
        <v>0</v>
      </c>
      <c r="AM22" s="79">
        <v>0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65">
        <v>0</v>
      </c>
      <c r="AU22" s="79">
        <v>0</v>
      </c>
      <c r="AV22" s="79">
        <v>0</v>
      </c>
      <c r="AW22" s="79">
        <v>0</v>
      </c>
      <c r="AX22" s="79">
        <v>0</v>
      </c>
      <c r="AY22" s="79">
        <v>0</v>
      </c>
      <c r="AZ22" s="79">
        <v>0</v>
      </c>
      <c r="BA22" s="79">
        <v>0</v>
      </c>
      <c r="BB22" s="79">
        <v>0</v>
      </c>
      <c r="BC22" s="79">
        <v>0</v>
      </c>
      <c r="BD22" s="79">
        <v>0</v>
      </c>
      <c r="BE22" s="79">
        <v>0</v>
      </c>
      <c r="BF22" s="65">
        <v>0</v>
      </c>
      <c r="BG22" s="79">
        <v>0</v>
      </c>
      <c r="BH22" s="79">
        <v>0</v>
      </c>
      <c r="BI22" s="79">
        <v>0</v>
      </c>
    </row>
    <row r="23" spans="1:61" s="1" customFormat="1" ht="18.75" customHeight="1">
      <c r="A23" s="67">
        <v>210</v>
      </c>
      <c r="B23" s="68" t="s">
        <v>241</v>
      </c>
      <c r="C23" s="69">
        <f t="shared" si="0"/>
        <v>269407.68</v>
      </c>
      <c r="D23" s="69">
        <f t="shared" si="1"/>
        <v>269407.68</v>
      </c>
      <c r="E23" s="69">
        <f aca="true" t="shared" si="16" ref="E23:BI23">E24</f>
        <v>0</v>
      </c>
      <c r="F23" s="69">
        <f t="shared" si="16"/>
        <v>0</v>
      </c>
      <c r="G23" s="69">
        <f t="shared" si="16"/>
        <v>0</v>
      </c>
      <c r="H23" s="69">
        <f t="shared" si="16"/>
        <v>0</v>
      </c>
      <c r="I23" s="69">
        <f t="shared" si="16"/>
        <v>0</v>
      </c>
      <c r="J23" s="69">
        <f t="shared" si="16"/>
        <v>0</v>
      </c>
      <c r="K23" s="69">
        <f t="shared" si="16"/>
        <v>179758.72</v>
      </c>
      <c r="L23" s="69">
        <f t="shared" si="16"/>
        <v>89648.96</v>
      </c>
      <c r="M23" s="69">
        <f t="shared" si="16"/>
        <v>0</v>
      </c>
      <c r="N23" s="69">
        <f t="shared" si="16"/>
        <v>0</v>
      </c>
      <c r="O23" s="69">
        <f t="shared" si="16"/>
        <v>0</v>
      </c>
      <c r="P23" s="69">
        <f t="shared" si="16"/>
        <v>0</v>
      </c>
      <c r="Q23" s="69">
        <f t="shared" si="16"/>
        <v>0</v>
      </c>
      <c r="R23" s="69">
        <f t="shared" si="16"/>
        <v>0</v>
      </c>
      <c r="S23" s="69">
        <f t="shared" si="16"/>
        <v>0</v>
      </c>
      <c r="T23" s="69">
        <f t="shared" si="16"/>
        <v>0</v>
      </c>
      <c r="U23" s="69">
        <f t="shared" si="16"/>
        <v>0</v>
      </c>
      <c r="V23" s="69">
        <f t="shared" si="16"/>
        <v>0</v>
      </c>
      <c r="W23" s="69">
        <f t="shared" si="16"/>
        <v>0</v>
      </c>
      <c r="X23" s="69">
        <f t="shared" si="16"/>
        <v>0</v>
      </c>
      <c r="Y23" s="69">
        <f t="shared" si="16"/>
        <v>0</v>
      </c>
      <c r="Z23" s="69">
        <f t="shared" si="16"/>
        <v>0</v>
      </c>
      <c r="AA23" s="69">
        <f t="shared" si="16"/>
        <v>0</v>
      </c>
      <c r="AB23" s="69">
        <f t="shared" si="16"/>
        <v>0</v>
      </c>
      <c r="AC23" s="69">
        <f t="shared" si="16"/>
        <v>0</v>
      </c>
      <c r="AD23" s="69">
        <f t="shared" si="16"/>
        <v>0</v>
      </c>
      <c r="AE23" s="69">
        <f t="shared" si="16"/>
        <v>0</v>
      </c>
      <c r="AF23" s="69">
        <f t="shared" si="16"/>
        <v>0</v>
      </c>
      <c r="AG23" s="69">
        <f t="shared" si="16"/>
        <v>0</v>
      </c>
      <c r="AH23" s="69">
        <f t="shared" si="16"/>
        <v>0</v>
      </c>
      <c r="AI23" s="69">
        <f t="shared" si="16"/>
        <v>0</v>
      </c>
      <c r="AJ23" s="69">
        <f t="shared" si="16"/>
        <v>0</v>
      </c>
      <c r="AK23" s="69">
        <f t="shared" si="16"/>
        <v>0</v>
      </c>
      <c r="AL23" s="69">
        <f t="shared" si="16"/>
        <v>0</v>
      </c>
      <c r="AM23" s="69">
        <f t="shared" si="16"/>
        <v>0</v>
      </c>
      <c r="AN23" s="69">
        <f t="shared" si="16"/>
        <v>0</v>
      </c>
      <c r="AO23" s="69">
        <f t="shared" si="16"/>
        <v>0</v>
      </c>
      <c r="AP23" s="69">
        <f t="shared" si="16"/>
        <v>0</v>
      </c>
      <c r="AQ23" s="69">
        <f t="shared" si="16"/>
        <v>0</v>
      </c>
      <c r="AR23" s="69">
        <f t="shared" si="16"/>
        <v>0</v>
      </c>
      <c r="AS23" s="69">
        <f t="shared" si="16"/>
        <v>0</v>
      </c>
      <c r="AT23" s="69">
        <f t="shared" si="16"/>
        <v>0</v>
      </c>
      <c r="AU23" s="69">
        <f t="shared" si="16"/>
        <v>0</v>
      </c>
      <c r="AV23" s="69">
        <f t="shared" si="16"/>
        <v>0</v>
      </c>
      <c r="AW23" s="69">
        <f t="shared" si="16"/>
        <v>0</v>
      </c>
      <c r="AX23" s="69">
        <f t="shared" si="16"/>
        <v>0</v>
      </c>
      <c r="AY23" s="69">
        <f t="shared" si="16"/>
        <v>0</v>
      </c>
      <c r="AZ23" s="69">
        <f t="shared" si="16"/>
        <v>0</v>
      </c>
      <c r="BA23" s="69">
        <f t="shared" si="16"/>
        <v>0</v>
      </c>
      <c r="BB23" s="69">
        <f t="shared" si="16"/>
        <v>0</v>
      </c>
      <c r="BC23" s="69">
        <f t="shared" si="16"/>
        <v>0</v>
      </c>
      <c r="BD23" s="69">
        <f t="shared" si="16"/>
        <v>0</v>
      </c>
      <c r="BE23" s="69">
        <f t="shared" si="16"/>
        <v>0</v>
      </c>
      <c r="BF23" s="69">
        <f t="shared" si="16"/>
        <v>0</v>
      </c>
      <c r="BG23" s="69">
        <f t="shared" si="16"/>
        <v>0</v>
      </c>
      <c r="BH23" s="69">
        <f t="shared" si="16"/>
        <v>0</v>
      </c>
      <c r="BI23" s="69">
        <f t="shared" si="16"/>
        <v>0</v>
      </c>
    </row>
    <row r="24" spans="1:61" s="1" customFormat="1" ht="18.75" customHeight="1">
      <c r="A24" s="56">
        <v>21011</v>
      </c>
      <c r="B24" s="57" t="s">
        <v>462</v>
      </c>
      <c r="C24" s="58">
        <f t="shared" si="0"/>
        <v>269407.68</v>
      </c>
      <c r="D24" s="58">
        <f t="shared" si="1"/>
        <v>269407.68</v>
      </c>
      <c r="E24" s="58">
        <f aca="true" t="shared" si="17" ref="E24:BI24">SUM(E25:E27)</f>
        <v>0</v>
      </c>
      <c r="F24" s="58">
        <f t="shared" si="17"/>
        <v>0</v>
      </c>
      <c r="G24" s="58">
        <f t="shared" si="17"/>
        <v>0</v>
      </c>
      <c r="H24" s="58">
        <f t="shared" si="17"/>
        <v>0</v>
      </c>
      <c r="I24" s="58">
        <f t="shared" si="17"/>
        <v>0</v>
      </c>
      <c r="J24" s="58">
        <f t="shared" si="17"/>
        <v>0</v>
      </c>
      <c r="K24" s="58">
        <f t="shared" si="17"/>
        <v>179758.72</v>
      </c>
      <c r="L24" s="58">
        <f t="shared" si="17"/>
        <v>89648.96</v>
      </c>
      <c r="M24" s="58">
        <f t="shared" si="17"/>
        <v>0</v>
      </c>
      <c r="N24" s="58">
        <f t="shared" si="17"/>
        <v>0</v>
      </c>
      <c r="O24" s="58">
        <f t="shared" si="17"/>
        <v>0</v>
      </c>
      <c r="P24" s="58">
        <f t="shared" si="17"/>
        <v>0</v>
      </c>
      <c r="Q24" s="58">
        <f t="shared" si="17"/>
        <v>0</v>
      </c>
      <c r="R24" s="58">
        <f t="shared" si="17"/>
        <v>0</v>
      </c>
      <c r="S24" s="58">
        <f t="shared" si="17"/>
        <v>0</v>
      </c>
      <c r="T24" s="58">
        <f t="shared" si="17"/>
        <v>0</v>
      </c>
      <c r="U24" s="58">
        <f t="shared" si="17"/>
        <v>0</v>
      </c>
      <c r="V24" s="58">
        <f t="shared" si="17"/>
        <v>0</v>
      </c>
      <c r="W24" s="58">
        <f t="shared" si="17"/>
        <v>0</v>
      </c>
      <c r="X24" s="58">
        <f t="shared" si="17"/>
        <v>0</v>
      </c>
      <c r="Y24" s="58">
        <f t="shared" si="17"/>
        <v>0</v>
      </c>
      <c r="Z24" s="58">
        <f t="shared" si="17"/>
        <v>0</v>
      </c>
      <c r="AA24" s="58">
        <f t="shared" si="17"/>
        <v>0</v>
      </c>
      <c r="AB24" s="58">
        <f t="shared" si="17"/>
        <v>0</v>
      </c>
      <c r="AC24" s="58">
        <f t="shared" si="17"/>
        <v>0</v>
      </c>
      <c r="AD24" s="58">
        <f t="shared" si="17"/>
        <v>0</v>
      </c>
      <c r="AE24" s="58">
        <f t="shared" si="17"/>
        <v>0</v>
      </c>
      <c r="AF24" s="58">
        <f t="shared" si="17"/>
        <v>0</v>
      </c>
      <c r="AG24" s="58">
        <f t="shared" si="17"/>
        <v>0</v>
      </c>
      <c r="AH24" s="58">
        <f t="shared" si="17"/>
        <v>0</v>
      </c>
      <c r="AI24" s="58">
        <f t="shared" si="17"/>
        <v>0</v>
      </c>
      <c r="AJ24" s="58">
        <f t="shared" si="17"/>
        <v>0</v>
      </c>
      <c r="AK24" s="58">
        <f t="shared" si="17"/>
        <v>0</v>
      </c>
      <c r="AL24" s="58">
        <f t="shared" si="17"/>
        <v>0</v>
      </c>
      <c r="AM24" s="58">
        <f t="shared" si="17"/>
        <v>0</v>
      </c>
      <c r="AN24" s="58">
        <f t="shared" si="17"/>
        <v>0</v>
      </c>
      <c r="AO24" s="58">
        <f t="shared" si="17"/>
        <v>0</v>
      </c>
      <c r="AP24" s="58">
        <f t="shared" si="17"/>
        <v>0</v>
      </c>
      <c r="AQ24" s="58">
        <f t="shared" si="17"/>
        <v>0</v>
      </c>
      <c r="AR24" s="58">
        <f t="shared" si="17"/>
        <v>0</v>
      </c>
      <c r="AS24" s="58">
        <f t="shared" si="17"/>
        <v>0</v>
      </c>
      <c r="AT24" s="58">
        <f t="shared" si="17"/>
        <v>0</v>
      </c>
      <c r="AU24" s="58">
        <f t="shared" si="17"/>
        <v>0</v>
      </c>
      <c r="AV24" s="58">
        <f t="shared" si="17"/>
        <v>0</v>
      </c>
      <c r="AW24" s="58">
        <f t="shared" si="17"/>
        <v>0</v>
      </c>
      <c r="AX24" s="58">
        <f t="shared" si="17"/>
        <v>0</v>
      </c>
      <c r="AY24" s="58">
        <f t="shared" si="17"/>
        <v>0</v>
      </c>
      <c r="AZ24" s="58">
        <f t="shared" si="17"/>
        <v>0</v>
      </c>
      <c r="BA24" s="58">
        <f t="shared" si="17"/>
        <v>0</v>
      </c>
      <c r="BB24" s="58">
        <f t="shared" si="17"/>
        <v>0</v>
      </c>
      <c r="BC24" s="58">
        <f t="shared" si="17"/>
        <v>0</v>
      </c>
      <c r="BD24" s="58">
        <f t="shared" si="17"/>
        <v>0</v>
      </c>
      <c r="BE24" s="58">
        <f t="shared" si="17"/>
        <v>0</v>
      </c>
      <c r="BF24" s="58">
        <f t="shared" si="17"/>
        <v>0</v>
      </c>
      <c r="BG24" s="58">
        <f t="shared" si="17"/>
        <v>0</v>
      </c>
      <c r="BH24" s="58">
        <f t="shared" si="17"/>
        <v>0</v>
      </c>
      <c r="BI24" s="58">
        <f t="shared" si="17"/>
        <v>0</v>
      </c>
    </row>
    <row r="25" spans="1:61" s="1" customFormat="1" ht="18.75" customHeight="1">
      <c r="A25" s="70">
        <v>2101101</v>
      </c>
      <c r="B25" s="60" t="s">
        <v>463</v>
      </c>
      <c r="C25" s="65">
        <f t="shared" si="0"/>
        <v>179758.72</v>
      </c>
      <c r="D25" s="65">
        <f t="shared" si="1"/>
        <v>179758.72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5">
        <v>179758.72</v>
      </c>
      <c r="L25" s="66">
        <v>0</v>
      </c>
      <c r="M25" s="66">
        <v>0</v>
      </c>
      <c r="N25" s="66">
        <v>0</v>
      </c>
      <c r="O25" s="79">
        <v>0</v>
      </c>
      <c r="P25" s="79">
        <v>0</v>
      </c>
      <c r="Q25" s="66">
        <v>0</v>
      </c>
      <c r="R25" s="65">
        <f aca="true" t="shared" si="18" ref="R25:R27">SUM(S25:AS25)</f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65">
        <f aca="true" t="shared" si="19" ref="AT25:AT27">SUM(AU25:BE25)</f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v>0</v>
      </c>
      <c r="BA25" s="79">
        <v>0</v>
      </c>
      <c r="BB25" s="79">
        <v>0</v>
      </c>
      <c r="BC25" s="79">
        <v>0</v>
      </c>
      <c r="BD25" s="79">
        <v>0</v>
      </c>
      <c r="BE25" s="79">
        <v>0</v>
      </c>
      <c r="BF25" s="65">
        <f aca="true" t="shared" si="20" ref="BF25:BF27">SUM(BG25:BI25)</f>
        <v>0</v>
      </c>
      <c r="BG25" s="79">
        <v>0</v>
      </c>
      <c r="BH25" s="79">
        <v>0</v>
      </c>
      <c r="BI25" s="79">
        <v>0</v>
      </c>
    </row>
    <row r="26" spans="1:61" s="1" customFormat="1" ht="18.75" customHeight="1">
      <c r="A26" s="71">
        <v>2101102</v>
      </c>
      <c r="B26" s="72" t="s">
        <v>464</v>
      </c>
      <c r="C26" s="73">
        <f t="shared" si="0"/>
        <v>0</v>
      </c>
      <c r="D26" s="73">
        <f t="shared" si="1"/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80">
        <v>0</v>
      </c>
      <c r="L26" s="74">
        <v>0</v>
      </c>
      <c r="M26" s="74">
        <v>0</v>
      </c>
      <c r="N26" s="74">
        <v>0</v>
      </c>
      <c r="O26" s="81">
        <v>0</v>
      </c>
      <c r="P26" s="81">
        <v>0</v>
      </c>
      <c r="Q26" s="74">
        <v>0</v>
      </c>
      <c r="R26" s="73">
        <f t="shared" si="18"/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81">
        <v>0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81">
        <v>0</v>
      </c>
      <c r="AT26" s="73">
        <f t="shared" si="19"/>
        <v>0</v>
      </c>
      <c r="AU26" s="81">
        <v>0</v>
      </c>
      <c r="AV26" s="81">
        <v>0</v>
      </c>
      <c r="AW26" s="81">
        <v>0</v>
      </c>
      <c r="AX26" s="81">
        <v>0</v>
      </c>
      <c r="AY26" s="81">
        <v>0</v>
      </c>
      <c r="AZ26" s="81">
        <v>0</v>
      </c>
      <c r="BA26" s="81">
        <v>0</v>
      </c>
      <c r="BB26" s="81">
        <v>0</v>
      </c>
      <c r="BC26" s="81">
        <v>0</v>
      </c>
      <c r="BD26" s="81">
        <v>0</v>
      </c>
      <c r="BE26" s="81">
        <v>0</v>
      </c>
      <c r="BF26" s="73">
        <f t="shared" si="20"/>
        <v>0</v>
      </c>
      <c r="BG26" s="81">
        <v>0</v>
      </c>
      <c r="BH26" s="81">
        <v>0</v>
      </c>
      <c r="BI26" s="81">
        <v>0</v>
      </c>
    </row>
    <row r="27" spans="1:61" s="1" customFormat="1" ht="18.75" customHeight="1">
      <c r="A27" s="71">
        <v>2101103</v>
      </c>
      <c r="B27" s="72" t="s">
        <v>465</v>
      </c>
      <c r="C27" s="73">
        <f t="shared" si="0"/>
        <v>89648.96</v>
      </c>
      <c r="D27" s="73">
        <f t="shared" si="1"/>
        <v>89648.96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80">
        <v>89648.96</v>
      </c>
      <c r="M27" s="74">
        <v>0</v>
      </c>
      <c r="N27" s="74">
        <v>0</v>
      </c>
      <c r="O27" s="81">
        <v>0</v>
      </c>
      <c r="P27" s="81">
        <v>0</v>
      </c>
      <c r="Q27" s="74">
        <v>0</v>
      </c>
      <c r="R27" s="73">
        <f t="shared" si="18"/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0</v>
      </c>
      <c r="AT27" s="73">
        <f t="shared" si="19"/>
        <v>0</v>
      </c>
      <c r="AU27" s="81">
        <v>0</v>
      </c>
      <c r="AV27" s="81">
        <v>0</v>
      </c>
      <c r="AW27" s="81">
        <v>0</v>
      </c>
      <c r="AX27" s="81">
        <v>0</v>
      </c>
      <c r="AY27" s="81">
        <v>0</v>
      </c>
      <c r="AZ27" s="81">
        <v>0</v>
      </c>
      <c r="BA27" s="81">
        <v>0</v>
      </c>
      <c r="BB27" s="81">
        <v>0</v>
      </c>
      <c r="BC27" s="81">
        <v>0</v>
      </c>
      <c r="BD27" s="81">
        <v>0</v>
      </c>
      <c r="BE27" s="81">
        <v>0</v>
      </c>
      <c r="BF27" s="73">
        <f t="shared" si="20"/>
        <v>0</v>
      </c>
      <c r="BG27" s="81">
        <v>0</v>
      </c>
      <c r="BH27" s="81">
        <v>0</v>
      </c>
      <c r="BI27" s="81">
        <v>0</v>
      </c>
    </row>
    <row r="28" spans="1:61" s="1" customFormat="1" ht="18.75" customHeight="1">
      <c r="A28" s="67">
        <v>212</v>
      </c>
      <c r="B28" s="68" t="s">
        <v>280</v>
      </c>
      <c r="C28" s="69">
        <f t="shared" si="0"/>
        <v>0</v>
      </c>
      <c r="D28" s="69">
        <f t="shared" si="1"/>
        <v>0</v>
      </c>
      <c r="E28" s="69">
        <f aca="true" t="shared" si="21" ref="E28:BI28">E29</f>
        <v>0</v>
      </c>
      <c r="F28" s="69">
        <f t="shared" si="21"/>
        <v>0</v>
      </c>
      <c r="G28" s="69">
        <f t="shared" si="21"/>
        <v>0</v>
      </c>
      <c r="H28" s="69">
        <f t="shared" si="21"/>
        <v>0</v>
      </c>
      <c r="I28" s="69">
        <f t="shared" si="21"/>
        <v>0</v>
      </c>
      <c r="J28" s="69">
        <f t="shared" si="21"/>
        <v>0</v>
      </c>
      <c r="K28" s="69">
        <f t="shared" si="21"/>
        <v>0</v>
      </c>
      <c r="L28" s="69">
        <f t="shared" si="21"/>
        <v>0</v>
      </c>
      <c r="M28" s="69">
        <f t="shared" si="21"/>
        <v>0</v>
      </c>
      <c r="N28" s="69">
        <f t="shared" si="21"/>
        <v>0</v>
      </c>
      <c r="O28" s="69">
        <f t="shared" si="21"/>
        <v>0</v>
      </c>
      <c r="P28" s="69">
        <f t="shared" si="21"/>
        <v>0</v>
      </c>
      <c r="Q28" s="69">
        <f t="shared" si="21"/>
        <v>0</v>
      </c>
      <c r="R28" s="69">
        <f t="shared" si="21"/>
        <v>0</v>
      </c>
      <c r="S28" s="69">
        <f t="shared" si="21"/>
        <v>0</v>
      </c>
      <c r="T28" s="69">
        <f t="shared" si="21"/>
        <v>0</v>
      </c>
      <c r="U28" s="69">
        <f t="shared" si="21"/>
        <v>0</v>
      </c>
      <c r="V28" s="69">
        <f t="shared" si="21"/>
        <v>0</v>
      </c>
      <c r="W28" s="69">
        <f t="shared" si="21"/>
        <v>0</v>
      </c>
      <c r="X28" s="69">
        <f t="shared" si="21"/>
        <v>0</v>
      </c>
      <c r="Y28" s="69">
        <f t="shared" si="21"/>
        <v>0</v>
      </c>
      <c r="Z28" s="69">
        <f t="shared" si="21"/>
        <v>0</v>
      </c>
      <c r="AA28" s="69">
        <f t="shared" si="21"/>
        <v>0</v>
      </c>
      <c r="AB28" s="69">
        <f t="shared" si="21"/>
        <v>0</v>
      </c>
      <c r="AC28" s="69">
        <f t="shared" si="21"/>
        <v>0</v>
      </c>
      <c r="AD28" s="69">
        <f t="shared" si="21"/>
        <v>0</v>
      </c>
      <c r="AE28" s="69">
        <f t="shared" si="21"/>
        <v>0</v>
      </c>
      <c r="AF28" s="69">
        <f t="shared" si="21"/>
        <v>0</v>
      </c>
      <c r="AG28" s="69">
        <f t="shared" si="21"/>
        <v>0</v>
      </c>
      <c r="AH28" s="69">
        <f t="shared" si="21"/>
        <v>0</v>
      </c>
      <c r="AI28" s="69">
        <f t="shared" si="21"/>
        <v>0</v>
      </c>
      <c r="AJ28" s="69">
        <f t="shared" si="21"/>
        <v>0</v>
      </c>
      <c r="AK28" s="69">
        <f t="shared" si="21"/>
        <v>0</v>
      </c>
      <c r="AL28" s="69">
        <f t="shared" si="21"/>
        <v>0</v>
      </c>
      <c r="AM28" s="69">
        <f t="shared" si="21"/>
        <v>0</v>
      </c>
      <c r="AN28" s="69">
        <f t="shared" si="21"/>
        <v>0</v>
      </c>
      <c r="AO28" s="69">
        <f t="shared" si="21"/>
        <v>0</v>
      </c>
      <c r="AP28" s="69">
        <f t="shared" si="21"/>
        <v>0</v>
      </c>
      <c r="AQ28" s="69">
        <f t="shared" si="21"/>
        <v>0</v>
      </c>
      <c r="AR28" s="69">
        <f t="shared" si="21"/>
        <v>0</v>
      </c>
      <c r="AS28" s="69">
        <f t="shared" si="21"/>
        <v>0</v>
      </c>
      <c r="AT28" s="69">
        <f t="shared" si="21"/>
        <v>0</v>
      </c>
      <c r="AU28" s="69">
        <f t="shared" si="21"/>
        <v>0</v>
      </c>
      <c r="AV28" s="69">
        <f t="shared" si="21"/>
        <v>0</v>
      </c>
      <c r="AW28" s="69">
        <f t="shared" si="21"/>
        <v>0</v>
      </c>
      <c r="AX28" s="69">
        <f t="shared" si="21"/>
        <v>0</v>
      </c>
      <c r="AY28" s="69">
        <f t="shared" si="21"/>
        <v>0</v>
      </c>
      <c r="AZ28" s="69">
        <f t="shared" si="21"/>
        <v>0</v>
      </c>
      <c r="BA28" s="69">
        <f t="shared" si="21"/>
        <v>0</v>
      </c>
      <c r="BB28" s="69">
        <f t="shared" si="21"/>
        <v>0</v>
      </c>
      <c r="BC28" s="69">
        <f t="shared" si="21"/>
        <v>0</v>
      </c>
      <c r="BD28" s="69">
        <f t="shared" si="21"/>
        <v>0</v>
      </c>
      <c r="BE28" s="69">
        <f t="shared" si="21"/>
        <v>0</v>
      </c>
      <c r="BF28" s="69">
        <f t="shared" si="21"/>
        <v>0</v>
      </c>
      <c r="BG28" s="69">
        <f t="shared" si="21"/>
        <v>0</v>
      </c>
      <c r="BH28" s="69">
        <f t="shared" si="21"/>
        <v>0</v>
      </c>
      <c r="BI28" s="69">
        <f t="shared" si="21"/>
        <v>0</v>
      </c>
    </row>
    <row r="29" spans="1:61" s="1" customFormat="1" ht="18.75" customHeight="1">
      <c r="A29" s="56">
        <v>21201</v>
      </c>
      <c r="B29" s="57" t="s">
        <v>466</v>
      </c>
      <c r="C29" s="58">
        <f t="shared" si="0"/>
        <v>0</v>
      </c>
      <c r="D29" s="58">
        <f t="shared" si="1"/>
        <v>0</v>
      </c>
      <c r="E29" s="58">
        <f aca="true" t="shared" si="22" ref="E29:BI29">E30</f>
        <v>0</v>
      </c>
      <c r="F29" s="58">
        <f t="shared" si="22"/>
        <v>0</v>
      </c>
      <c r="G29" s="58">
        <f t="shared" si="22"/>
        <v>0</v>
      </c>
      <c r="H29" s="58">
        <f t="shared" si="22"/>
        <v>0</v>
      </c>
      <c r="I29" s="58">
        <f t="shared" si="22"/>
        <v>0</v>
      </c>
      <c r="J29" s="58">
        <f t="shared" si="22"/>
        <v>0</v>
      </c>
      <c r="K29" s="58">
        <f t="shared" si="22"/>
        <v>0</v>
      </c>
      <c r="L29" s="58">
        <f t="shared" si="22"/>
        <v>0</v>
      </c>
      <c r="M29" s="58">
        <f t="shared" si="22"/>
        <v>0</v>
      </c>
      <c r="N29" s="58">
        <f t="shared" si="22"/>
        <v>0</v>
      </c>
      <c r="O29" s="58">
        <f t="shared" si="22"/>
        <v>0</v>
      </c>
      <c r="P29" s="58">
        <f t="shared" si="22"/>
        <v>0</v>
      </c>
      <c r="Q29" s="58">
        <f t="shared" si="22"/>
        <v>0</v>
      </c>
      <c r="R29" s="58">
        <f t="shared" si="22"/>
        <v>0</v>
      </c>
      <c r="S29" s="58">
        <f t="shared" si="22"/>
        <v>0</v>
      </c>
      <c r="T29" s="58">
        <f t="shared" si="22"/>
        <v>0</v>
      </c>
      <c r="U29" s="58">
        <f t="shared" si="22"/>
        <v>0</v>
      </c>
      <c r="V29" s="58">
        <f t="shared" si="22"/>
        <v>0</v>
      </c>
      <c r="W29" s="58">
        <f t="shared" si="22"/>
        <v>0</v>
      </c>
      <c r="X29" s="58">
        <f t="shared" si="22"/>
        <v>0</v>
      </c>
      <c r="Y29" s="58">
        <f t="shared" si="22"/>
        <v>0</v>
      </c>
      <c r="Z29" s="58">
        <f t="shared" si="22"/>
        <v>0</v>
      </c>
      <c r="AA29" s="58">
        <f t="shared" si="22"/>
        <v>0</v>
      </c>
      <c r="AB29" s="58">
        <f t="shared" si="22"/>
        <v>0</v>
      </c>
      <c r="AC29" s="58">
        <f t="shared" si="22"/>
        <v>0</v>
      </c>
      <c r="AD29" s="58">
        <f t="shared" si="22"/>
        <v>0</v>
      </c>
      <c r="AE29" s="58">
        <f t="shared" si="22"/>
        <v>0</v>
      </c>
      <c r="AF29" s="58">
        <f t="shared" si="22"/>
        <v>0</v>
      </c>
      <c r="AG29" s="58">
        <f t="shared" si="22"/>
        <v>0</v>
      </c>
      <c r="AH29" s="58">
        <f t="shared" si="22"/>
        <v>0</v>
      </c>
      <c r="AI29" s="58">
        <f t="shared" si="22"/>
        <v>0</v>
      </c>
      <c r="AJ29" s="58">
        <f t="shared" si="22"/>
        <v>0</v>
      </c>
      <c r="AK29" s="58">
        <f t="shared" si="22"/>
        <v>0</v>
      </c>
      <c r="AL29" s="58">
        <f t="shared" si="22"/>
        <v>0</v>
      </c>
      <c r="AM29" s="58">
        <f t="shared" si="22"/>
        <v>0</v>
      </c>
      <c r="AN29" s="58">
        <f t="shared" si="22"/>
        <v>0</v>
      </c>
      <c r="AO29" s="58">
        <f t="shared" si="22"/>
        <v>0</v>
      </c>
      <c r="AP29" s="58">
        <f t="shared" si="22"/>
        <v>0</v>
      </c>
      <c r="AQ29" s="58">
        <f t="shared" si="22"/>
        <v>0</v>
      </c>
      <c r="AR29" s="58">
        <f t="shared" si="22"/>
        <v>0</v>
      </c>
      <c r="AS29" s="58">
        <f t="shared" si="22"/>
        <v>0</v>
      </c>
      <c r="AT29" s="58">
        <f t="shared" si="22"/>
        <v>0</v>
      </c>
      <c r="AU29" s="58">
        <f t="shared" si="22"/>
        <v>0</v>
      </c>
      <c r="AV29" s="58">
        <f t="shared" si="22"/>
        <v>0</v>
      </c>
      <c r="AW29" s="58">
        <f t="shared" si="22"/>
        <v>0</v>
      </c>
      <c r="AX29" s="58">
        <f t="shared" si="22"/>
        <v>0</v>
      </c>
      <c r="AY29" s="58">
        <f t="shared" si="22"/>
        <v>0</v>
      </c>
      <c r="AZ29" s="58">
        <f t="shared" si="22"/>
        <v>0</v>
      </c>
      <c r="BA29" s="58">
        <f t="shared" si="22"/>
        <v>0</v>
      </c>
      <c r="BB29" s="58">
        <f t="shared" si="22"/>
        <v>0</v>
      </c>
      <c r="BC29" s="58">
        <f t="shared" si="22"/>
        <v>0</v>
      </c>
      <c r="BD29" s="58">
        <f t="shared" si="22"/>
        <v>0</v>
      </c>
      <c r="BE29" s="58">
        <f t="shared" si="22"/>
        <v>0</v>
      </c>
      <c r="BF29" s="58">
        <f t="shared" si="22"/>
        <v>0</v>
      </c>
      <c r="BG29" s="58">
        <f t="shared" si="22"/>
        <v>0</v>
      </c>
      <c r="BH29" s="58">
        <f t="shared" si="22"/>
        <v>0</v>
      </c>
      <c r="BI29" s="58">
        <f t="shared" si="22"/>
        <v>0</v>
      </c>
    </row>
    <row r="30" spans="1:61" s="1" customFormat="1" ht="18.75" customHeight="1">
      <c r="A30" s="56">
        <v>2120104</v>
      </c>
      <c r="B30" s="57" t="s">
        <v>282</v>
      </c>
      <c r="C30" s="58">
        <f t="shared" si="0"/>
        <v>0</v>
      </c>
      <c r="D30" s="58">
        <f t="shared" si="1"/>
        <v>0</v>
      </c>
      <c r="E30" s="58">
        <v>0</v>
      </c>
      <c r="F30" s="58">
        <v>0</v>
      </c>
      <c r="G30" s="58">
        <v>0</v>
      </c>
      <c r="H30" s="58">
        <v>0</v>
      </c>
      <c r="I30" s="59">
        <v>0</v>
      </c>
      <c r="J30" s="58">
        <v>0</v>
      </c>
      <c r="K30" s="59">
        <v>0</v>
      </c>
      <c r="L30" s="59">
        <v>0</v>
      </c>
      <c r="M30" s="59">
        <v>0</v>
      </c>
      <c r="N30" s="59">
        <v>0</v>
      </c>
      <c r="O30" s="78">
        <v>0</v>
      </c>
      <c r="P30" s="78">
        <v>0</v>
      </c>
      <c r="Q30" s="59">
        <v>0</v>
      </c>
      <c r="R30" s="58">
        <f>SUM(S30:AS30)</f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  <c r="AE30" s="58">
        <v>0</v>
      </c>
      <c r="AF30" s="78"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v>0</v>
      </c>
      <c r="AN30" s="78"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v>0</v>
      </c>
      <c r="AT30" s="58">
        <f>SUM(AU30:BE30)</f>
        <v>0</v>
      </c>
      <c r="AU30" s="78">
        <v>0</v>
      </c>
      <c r="AV30" s="58">
        <v>0</v>
      </c>
      <c r="AW30" s="78">
        <v>0</v>
      </c>
      <c r="AX30" s="78">
        <v>0</v>
      </c>
      <c r="AY30" s="78">
        <v>0</v>
      </c>
      <c r="AZ30" s="78">
        <v>0</v>
      </c>
      <c r="BA30" s="78">
        <v>0</v>
      </c>
      <c r="BB30" s="58">
        <v>0</v>
      </c>
      <c r="BC30" s="78">
        <v>0</v>
      </c>
      <c r="BD30" s="78">
        <v>0</v>
      </c>
      <c r="BE30" s="78">
        <v>0</v>
      </c>
      <c r="BF30" s="58">
        <f>SUM(BG30:BI30)</f>
        <v>0</v>
      </c>
      <c r="BG30" s="78">
        <v>0</v>
      </c>
      <c r="BH30" s="78">
        <v>0</v>
      </c>
      <c r="BI30" s="78">
        <v>0</v>
      </c>
    </row>
    <row r="31" spans="1:61" s="1" customFormat="1" ht="18.75" customHeight="1">
      <c r="A31" s="56">
        <v>213</v>
      </c>
      <c r="B31" s="57" t="s">
        <v>300</v>
      </c>
      <c r="C31" s="58">
        <f t="shared" si="0"/>
        <v>0</v>
      </c>
      <c r="D31" s="58">
        <f t="shared" si="1"/>
        <v>0</v>
      </c>
      <c r="E31" s="58">
        <f aca="true" t="shared" si="23" ref="E31:BI31">E32</f>
        <v>0</v>
      </c>
      <c r="F31" s="58">
        <f t="shared" si="23"/>
        <v>0</v>
      </c>
      <c r="G31" s="58">
        <f t="shared" si="23"/>
        <v>0</v>
      </c>
      <c r="H31" s="58">
        <f t="shared" si="23"/>
        <v>0</v>
      </c>
      <c r="I31" s="58">
        <f t="shared" si="23"/>
        <v>0</v>
      </c>
      <c r="J31" s="58">
        <f t="shared" si="23"/>
        <v>0</v>
      </c>
      <c r="K31" s="58">
        <f t="shared" si="23"/>
        <v>0</v>
      </c>
      <c r="L31" s="58">
        <f t="shared" si="23"/>
        <v>0</v>
      </c>
      <c r="M31" s="58">
        <f t="shared" si="23"/>
        <v>0</v>
      </c>
      <c r="N31" s="58">
        <f t="shared" si="23"/>
        <v>0</v>
      </c>
      <c r="O31" s="58">
        <f t="shared" si="23"/>
        <v>0</v>
      </c>
      <c r="P31" s="58">
        <f t="shared" si="23"/>
        <v>0</v>
      </c>
      <c r="Q31" s="58">
        <f t="shared" si="23"/>
        <v>0</v>
      </c>
      <c r="R31" s="58">
        <f t="shared" si="23"/>
        <v>0</v>
      </c>
      <c r="S31" s="58">
        <f t="shared" si="23"/>
        <v>0</v>
      </c>
      <c r="T31" s="58">
        <f t="shared" si="23"/>
        <v>0</v>
      </c>
      <c r="U31" s="58">
        <f t="shared" si="23"/>
        <v>0</v>
      </c>
      <c r="V31" s="58">
        <f t="shared" si="23"/>
        <v>0</v>
      </c>
      <c r="W31" s="58">
        <f t="shared" si="23"/>
        <v>0</v>
      </c>
      <c r="X31" s="58">
        <f t="shared" si="23"/>
        <v>0</v>
      </c>
      <c r="Y31" s="58">
        <f t="shared" si="23"/>
        <v>0</v>
      </c>
      <c r="Z31" s="58">
        <f t="shared" si="23"/>
        <v>0</v>
      </c>
      <c r="AA31" s="58">
        <f t="shared" si="23"/>
        <v>0</v>
      </c>
      <c r="AB31" s="58">
        <f t="shared" si="23"/>
        <v>0</v>
      </c>
      <c r="AC31" s="58">
        <f t="shared" si="23"/>
        <v>0</v>
      </c>
      <c r="AD31" s="58">
        <f t="shared" si="23"/>
        <v>0</v>
      </c>
      <c r="AE31" s="58">
        <f t="shared" si="23"/>
        <v>0</v>
      </c>
      <c r="AF31" s="58">
        <f t="shared" si="23"/>
        <v>0</v>
      </c>
      <c r="AG31" s="58">
        <f t="shared" si="23"/>
        <v>0</v>
      </c>
      <c r="AH31" s="58">
        <f t="shared" si="23"/>
        <v>0</v>
      </c>
      <c r="AI31" s="58">
        <f t="shared" si="23"/>
        <v>0</v>
      </c>
      <c r="AJ31" s="58">
        <f t="shared" si="23"/>
        <v>0</v>
      </c>
      <c r="AK31" s="58">
        <f t="shared" si="23"/>
        <v>0</v>
      </c>
      <c r="AL31" s="58">
        <f t="shared" si="23"/>
        <v>0</v>
      </c>
      <c r="AM31" s="58">
        <f t="shared" si="23"/>
        <v>0</v>
      </c>
      <c r="AN31" s="58">
        <f t="shared" si="23"/>
        <v>0</v>
      </c>
      <c r="AO31" s="58">
        <f t="shared" si="23"/>
        <v>0</v>
      </c>
      <c r="AP31" s="58">
        <f t="shared" si="23"/>
        <v>0</v>
      </c>
      <c r="AQ31" s="58">
        <f t="shared" si="23"/>
        <v>0</v>
      </c>
      <c r="AR31" s="58">
        <f t="shared" si="23"/>
        <v>0</v>
      </c>
      <c r="AS31" s="58">
        <f t="shared" si="23"/>
        <v>0</v>
      </c>
      <c r="AT31" s="58">
        <f t="shared" si="23"/>
        <v>0</v>
      </c>
      <c r="AU31" s="58">
        <f t="shared" si="23"/>
        <v>0</v>
      </c>
      <c r="AV31" s="58">
        <f t="shared" si="23"/>
        <v>0</v>
      </c>
      <c r="AW31" s="58">
        <f t="shared" si="23"/>
        <v>0</v>
      </c>
      <c r="AX31" s="58">
        <f t="shared" si="23"/>
        <v>0</v>
      </c>
      <c r="AY31" s="58">
        <f t="shared" si="23"/>
        <v>0</v>
      </c>
      <c r="AZ31" s="58">
        <f t="shared" si="23"/>
        <v>0</v>
      </c>
      <c r="BA31" s="58">
        <f t="shared" si="23"/>
        <v>0</v>
      </c>
      <c r="BB31" s="58">
        <f t="shared" si="23"/>
        <v>0</v>
      </c>
      <c r="BC31" s="58">
        <f t="shared" si="23"/>
        <v>0</v>
      </c>
      <c r="BD31" s="58">
        <f t="shared" si="23"/>
        <v>0</v>
      </c>
      <c r="BE31" s="58">
        <f t="shared" si="23"/>
        <v>0</v>
      </c>
      <c r="BF31" s="58">
        <f t="shared" si="23"/>
        <v>0</v>
      </c>
      <c r="BG31" s="58">
        <f t="shared" si="23"/>
        <v>0</v>
      </c>
      <c r="BH31" s="58">
        <f t="shared" si="23"/>
        <v>0</v>
      </c>
      <c r="BI31" s="58">
        <f t="shared" si="23"/>
        <v>0</v>
      </c>
    </row>
    <row r="32" spans="1:61" s="1" customFormat="1" ht="18.75" customHeight="1">
      <c r="A32" s="56">
        <v>21301</v>
      </c>
      <c r="B32" s="57" t="s">
        <v>467</v>
      </c>
      <c r="C32" s="58">
        <f t="shared" si="0"/>
        <v>0</v>
      </c>
      <c r="D32" s="58">
        <f t="shared" si="1"/>
        <v>0</v>
      </c>
      <c r="E32" s="58">
        <f aca="true" t="shared" si="24" ref="E32:BI32">E33</f>
        <v>0</v>
      </c>
      <c r="F32" s="58">
        <f t="shared" si="24"/>
        <v>0</v>
      </c>
      <c r="G32" s="58">
        <f t="shared" si="24"/>
        <v>0</v>
      </c>
      <c r="H32" s="58">
        <f t="shared" si="24"/>
        <v>0</v>
      </c>
      <c r="I32" s="58">
        <f t="shared" si="24"/>
        <v>0</v>
      </c>
      <c r="J32" s="58">
        <f t="shared" si="24"/>
        <v>0</v>
      </c>
      <c r="K32" s="58">
        <f t="shared" si="24"/>
        <v>0</v>
      </c>
      <c r="L32" s="58">
        <f t="shared" si="24"/>
        <v>0</v>
      </c>
      <c r="M32" s="58">
        <f t="shared" si="24"/>
        <v>0</v>
      </c>
      <c r="N32" s="58">
        <f t="shared" si="24"/>
        <v>0</v>
      </c>
      <c r="O32" s="58">
        <f t="shared" si="24"/>
        <v>0</v>
      </c>
      <c r="P32" s="58">
        <f t="shared" si="24"/>
        <v>0</v>
      </c>
      <c r="Q32" s="58">
        <f t="shared" si="24"/>
        <v>0</v>
      </c>
      <c r="R32" s="58">
        <f t="shared" si="24"/>
        <v>0</v>
      </c>
      <c r="S32" s="58">
        <f t="shared" si="24"/>
        <v>0</v>
      </c>
      <c r="T32" s="58">
        <f t="shared" si="24"/>
        <v>0</v>
      </c>
      <c r="U32" s="58">
        <f t="shared" si="24"/>
        <v>0</v>
      </c>
      <c r="V32" s="58">
        <f t="shared" si="24"/>
        <v>0</v>
      </c>
      <c r="W32" s="58">
        <f t="shared" si="24"/>
        <v>0</v>
      </c>
      <c r="X32" s="58">
        <f t="shared" si="24"/>
        <v>0</v>
      </c>
      <c r="Y32" s="58">
        <f t="shared" si="24"/>
        <v>0</v>
      </c>
      <c r="Z32" s="58">
        <f t="shared" si="24"/>
        <v>0</v>
      </c>
      <c r="AA32" s="58">
        <f t="shared" si="24"/>
        <v>0</v>
      </c>
      <c r="AB32" s="58">
        <f t="shared" si="24"/>
        <v>0</v>
      </c>
      <c r="AC32" s="58">
        <f t="shared" si="24"/>
        <v>0</v>
      </c>
      <c r="AD32" s="58">
        <f t="shared" si="24"/>
        <v>0</v>
      </c>
      <c r="AE32" s="58">
        <f t="shared" si="24"/>
        <v>0</v>
      </c>
      <c r="AF32" s="58">
        <f t="shared" si="24"/>
        <v>0</v>
      </c>
      <c r="AG32" s="58">
        <f t="shared" si="24"/>
        <v>0</v>
      </c>
      <c r="AH32" s="58">
        <f t="shared" si="24"/>
        <v>0</v>
      </c>
      <c r="AI32" s="58">
        <f t="shared" si="24"/>
        <v>0</v>
      </c>
      <c r="AJ32" s="58">
        <f t="shared" si="24"/>
        <v>0</v>
      </c>
      <c r="AK32" s="58">
        <f t="shared" si="24"/>
        <v>0</v>
      </c>
      <c r="AL32" s="58">
        <f t="shared" si="24"/>
        <v>0</v>
      </c>
      <c r="AM32" s="58">
        <f t="shared" si="24"/>
        <v>0</v>
      </c>
      <c r="AN32" s="58">
        <f t="shared" si="24"/>
        <v>0</v>
      </c>
      <c r="AO32" s="58">
        <f t="shared" si="24"/>
        <v>0</v>
      </c>
      <c r="AP32" s="58">
        <f t="shared" si="24"/>
        <v>0</v>
      </c>
      <c r="AQ32" s="58">
        <f t="shared" si="24"/>
        <v>0</v>
      </c>
      <c r="AR32" s="58">
        <f t="shared" si="24"/>
        <v>0</v>
      </c>
      <c r="AS32" s="58">
        <f t="shared" si="24"/>
        <v>0</v>
      </c>
      <c r="AT32" s="58">
        <f t="shared" si="24"/>
        <v>0</v>
      </c>
      <c r="AU32" s="58">
        <f t="shared" si="24"/>
        <v>0</v>
      </c>
      <c r="AV32" s="58">
        <f t="shared" si="24"/>
        <v>0</v>
      </c>
      <c r="AW32" s="58">
        <f t="shared" si="24"/>
        <v>0</v>
      </c>
      <c r="AX32" s="58">
        <f t="shared" si="24"/>
        <v>0</v>
      </c>
      <c r="AY32" s="58">
        <f t="shared" si="24"/>
        <v>0</v>
      </c>
      <c r="AZ32" s="58">
        <f t="shared" si="24"/>
        <v>0</v>
      </c>
      <c r="BA32" s="58">
        <f t="shared" si="24"/>
        <v>0</v>
      </c>
      <c r="BB32" s="58">
        <f t="shared" si="24"/>
        <v>0</v>
      </c>
      <c r="BC32" s="58">
        <f t="shared" si="24"/>
        <v>0</v>
      </c>
      <c r="BD32" s="58">
        <f t="shared" si="24"/>
        <v>0</v>
      </c>
      <c r="BE32" s="58">
        <f t="shared" si="24"/>
        <v>0</v>
      </c>
      <c r="BF32" s="58">
        <f t="shared" si="24"/>
        <v>0</v>
      </c>
      <c r="BG32" s="58">
        <f t="shared" si="24"/>
        <v>0</v>
      </c>
      <c r="BH32" s="58">
        <f t="shared" si="24"/>
        <v>0</v>
      </c>
      <c r="BI32" s="58">
        <f t="shared" si="24"/>
        <v>0</v>
      </c>
    </row>
    <row r="33" spans="1:61" s="1" customFormat="1" ht="18.75" customHeight="1">
      <c r="A33" s="56">
        <v>2130104</v>
      </c>
      <c r="B33" s="57" t="s">
        <v>468</v>
      </c>
      <c r="C33" s="58">
        <f t="shared" si="0"/>
        <v>0</v>
      </c>
      <c r="D33" s="58">
        <f t="shared" si="1"/>
        <v>0</v>
      </c>
      <c r="E33" s="58">
        <v>0</v>
      </c>
      <c r="F33" s="58">
        <v>0</v>
      </c>
      <c r="G33" s="58">
        <v>0</v>
      </c>
      <c r="H33" s="58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78">
        <v>0</v>
      </c>
      <c r="P33" s="78">
        <v>0</v>
      </c>
      <c r="Q33" s="59">
        <v>0</v>
      </c>
      <c r="R33" s="58">
        <f>SUM(S33:AS33)</f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78">
        <v>0</v>
      </c>
      <c r="AE33" s="58">
        <v>0</v>
      </c>
      <c r="AF33" s="78"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v>0</v>
      </c>
      <c r="AN33" s="78">
        <v>0</v>
      </c>
      <c r="AO33" s="78">
        <v>0</v>
      </c>
      <c r="AP33" s="78">
        <v>0</v>
      </c>
      <c r="AQ33" s="78">
        <v>0</v>
      </c>
      <c r="AR33" s="78">
        <v>0</v>
      </c>
      <c r="AS33" s="78">
        <v>0</v>
      </c>
      <c r="AT33" s="58">
        <f>SUM(AU33:BE33)</f>
        <v>0</v>
      </c>
      <c r="AU33" s="78">
        <v>0</v>
      </c>
      <c r="AV33" s="58">
        <v>0</v>
      </c>
      <c r="AW33" s="78">
        <v>0</v>
      </c>
      <c r="AX33" s="78">
        <v>0</v>
      </c>
      <c r="AY33" s="78">
        <v>0</v>
      </c>
      <c r="AZ33" s="78">
        <v>0</v>
      </c>
      <c r="BA33" s="78">
        <v>0</v>
      </c>
      <c r="BB33" s="58">
        <v>0</v>
      </c>
      <c r="BC33" s="78">
        <v>0</v>
      </c>
      <c r="BD33" s="78">
        <v>0</v>
      </c>
      <c r="BE33" s="78">
        <v>0</v>
      </c>
      <c r="BF33" s="58">
        <f>SUM(BG33:BI33)</f>
        <v>0</v>
      </c>
      <c r="BG33" s="78">
        <v>0</v>
      </c>
      <c r="BH33" s="78">
        <v>0</v>
      </c>
      <c r="BI33" s="78">
        <v>0</v>
      </c>
    </row>
    <row r="34" spans="1:61" s="1" customFormat="1" ht="18.75" customHeight="1">
      <c r="A34" s="56">
        <v>221</v>
      </c>
      <c r="B34" s="57" t="s">
        <v>362</v>
      </c>
      <c r="C34" s="58">
        <f t="shared" si="0"/>
        <v>269638.08</v>
      </c>
      <c r="D34" s="58">
        <f t="shared" si="1"/>
        <v>269638.08</v>
      </c>
      <c r="E34" s="58">
        <f aca="true" t="shared" si="25" ref="E34:BI34">E35</f>
        <v>0</v>
      </c>
      <c r="F34" s="58">
        <f t="shared" si="25"/>
        <v>0</v>
      </c>
      <c r="G34" s="58">
        <f t="shared" si="25"/>
        <v>0</v>
      </c>
      <c r="H34" s="58">
        <f t="shared" si="25"/>
        <v>0</v>
      </c>
      <c r="I34" s="58">
        <f t="shared" si="25"/>
        <v>0</v>
      </c>
      <c r="J34" s="58">
        <f t="shared" si="25"/>
        <v>0</v>
      </c>
      <c r="K34" s="58">
        <f t="shared" si="25"/>
        <v>0</v>
      </c>
      <c r="L34" s="58">
        <f t="shared" si="25"/>
        <v>0</v>
      </c>
      <c r="M34" s="58">
        <f t="shared" si="25"/>
        <v>0</v>
      </c>
      <c r="N34" s="58">
        <f t="shared" si="25"/>
        <v>269638.08</v>
      </c>
      <c r="O34" s="58">
        <f t="shared" si="25"/>
        <v>0</v>
      </c>
      <c r="P34" s="58">
        <f t="shared" si="25"/>
        <v>0</v>
      </c>
      <c r="Q34" s="58">
        <f t="shared" si="25"/>
        <v>0</v>
      </c>
      <c r="R34" s="58">
        <f t="shared" si="25"/>
        <v>0</v>
      </c>
      <c r="S34" s="58">
        <f t="shared" si="25"/>
        <v>0</v>
      </c>
      <c r="T34" s="58">
        <f t="shared" si="25"/>
        <v>0</v>
      </c>
      <c r="U34" s="58">
        <f t="shared" si="25"/>
        <v>0</v>
      </c>
      <c r="V34" s="58">
        <f t="shared" si="25"/>
        <v>0</v>
      </c>
      <c r="W34" s="58">
        <f t="shared" si="25"/>
        <v>0</v>
      </c>
      <c r="X34" s="58">
        <f t="shared" si="25"/>
        <v>0</v>
      </c>
      <c r="Y34" s="58">
        <f t="shared" si="25"/>
        <v>0</v>
      </c>
      <c r="Z34" s="58">
        <f t="shared" si="25"/>
        <v>0</v>
      </c>
      <c r="AA34" s="58">
        <f t="shared" si="25"/>
        <v>0</v>
      </c>
      <c r="AB34" s="58">
        <f t="shared" si="25"/>
        <v>0</v>
      </c>
      <c r="AC34" s="58">
        <f t="shared" si="25"/>
        <v>0</v>
      </c>
      <c r="AD34" s="58">
        <f t="shared" si="25"/>
        <v>0</v>
      </c>
      <c r="AE34" s="58">
        <f t="shared" si="25"/>
        <v>0</v>
      </c>
      <c r="AF34" s="58">
        <f t="shared" si="25"/>
        <v>0</v>
      </c>
      <c r="AG34" s="58">
        <f t="shared" si="25"/>
        <v>0</v>
      </c>
      <c r="AH34" s="58">
        <f t="shared" si="25"/>
        <v>0</v>
      </c>
      <c r="AI34" s="58">
        <f t="shared" si="25"/>
        <v>0</v>
      </c>
      <c r="AJ34" s="58">
        <f t="shared" si="25"/>
        <v>0</v>
      </c>
      <c r="AK34" s="58">
        <f t="shared" si="25"/>
        <v>0</v>
      </c>
      <c r="AL34" s="58">
        <f t="shared" si="25"/>
        <v>0</v>
      </c>
      <c r="AM34" s="58">
        <f t="shared" si="25"/>
        <v>0</v>
      </c>
      <c r="AN34" s="58">
        <f t="shared" si="25"/>
        <v>0</v>
      </c>
      <c r="AO34" s="58">
        <f t="shared" si="25"/>
        <v>0</v>
      </c>
      <c r="AP34" s="58">
        <f t="shared" si="25"/>
        <v>0</v>
      </c>
      <c r="AQ34" s="58">
        <f t="shared" si="25"/>
        <v>0</v>
      </c>
      <c r="AR34" s="58">
        <f t="shared" si="25"/>
        <v>0</v>
      </c>
      <c r="AS34" s="58">
        <f t="shared" si="25"/>
        <v>0</v>
      </c>
      <c r="AT34" s="58">
        <f t="shared" si="25"/>
        <v>0</v>
      </c>
      <c r="AU34" s="58">
        <f t="shared" si="25"/>
        <v>0</v>
      </c>
      <c r="AV34" s="58">
        <f t="shared" si="25"/>
        <v>0</v>
      </c>
      <c r="AW34" s="58">
        <f t="shared" si="25"/>
        <v>0</v>
      </c>
      <c r="AX34" s="58">
        <f t="shared" si="25"/>
        <v>0</v>
      </c>
      <c r="AY34" s="58">
        <f t="shared" si="25"/>
        <v>0</v>
      </c>
      <c r="AZ34" s="58">
        <f t="shared" si="25"/>
        <v>0</v>
      </c>
      <c r="BA34" s="58">
        <f t="shared" si="25"/>
        <v>0</v>
      </c>
      <c r="BB34" s="58">
        <f t="shared" si="25"/>
        <v>0</v>
      </c>
      <c r="BC34" s="58">
        <f t="shared" si="25"/>
        <v>0</v>
      </c>
      <c r="BD34" s="58">
        <f t="shared" si="25"/>
        <v>0</v>
      </c>
      <c r="BE34" s="58">
        <f t="shared" si="25"/>
        <v>0</v>
      </c>
      <c r="BF34" s="58">
        <f t="shared" si="25"/>
        <v>0</v>
      </c>
      <c r="BG34" s="58">
        <f t="shared" si="25"/>
        <v>0</v>
      </c>
      <c r="BH34" s="58">
        <f t="shared" si="25"/>
        <v>0</v>
      </c>
      <c r="BI34" s="58">
        <f t="shared" si="25"/>
        <v>0</v>
      </c>
    </row>
    <row r="35" spans="1:61" s="1" customFormat="1" ht="18.75" customHeight="1">
      <c r="A35" s="56">
        <v>22102</v>
      </c>
      <c r="B35" s="57" t="s">
        <v>370</v>
      </c>
      <c r="C35" s="58">
        <f t="shared" si="0"/>
        <v>269638.08</v>
      </c>
      <c r="D35" s="58">
        <f t="shared" si="1"/>
        <v>269638.08</v>
      </c>
      <c r="E35" s="58">
        <f aca="true" t="shared" si="26" ref="E35:BI35">E36</f>
        <v>0</v>
      </c>
      <c r="F35" s="58">
        <f t="shared" si="26"/>
        <v>0</v>
      </c>
      <c r="G35" s="58">
        <f t="shared" si="26"/>
        <v>0</v>
      </c>
      <c r="H35" s="58">
        <f t="shared" si="26"/>
        <v>0</v>
      </c>
      <c r="I35" s="58">
        <f t="shared" si="26"/>
        <v>0</v>
      </c>
      <c r="J35" s="58">
        <f t="shared" si="26"/>
        <v>0</v>
      </c>
      <c r="K35" s="58">
        <f t="shared" si="26"/>
        <v>0</v>
      </c>
      <c r="L35" s="58">
        <f t="shared" si="26"/>
        <v>0</v>
      </c>
      <c r="M35" s="58">
        <f t="shared" si="26"/>
        <v>0</v>
      </c>
      <c r="N35" s="58">
        <f t="shared" si="26"/>
        <v>269638.08</v>
      </c>
      <c r="O35" s="58">
        <f t="shared" si="26"/>
        <v>0</v>
      </c>
      <c r="P35" s="58">
        <f t="shared" si="26"/>
        <v>0</v>
      </c>
      <c r="Q35" s="58">
        <f t="shared" si="26"/>
        <v>0</v>
      </c>
      <c r="R35" s="58">
        <f t="shared" si="26"/>
        <v>0</v>
      </c>
      <c r="S35" s="58">
        <f t="shared" si="26"/>
        <v>0</v>
      </c>
      <c r="T35" s="58">
        <f t="shared" si="26"/>
        <v>0</v>
      </c>
      <c r="U35" s="58">
        <f t="shared" si="26"/>
        <v>0</v>
      </c>
      <c r="V35" s="58">
        <f t="shared" si="26"/>
        <v>0</v>
      </c>
      <c r="W35" s="58">
        <f t="shared" si="26"/>
        <v>0</v>
      </c>
      <c r="X35" s="58">
        <f t="shared" si="26"/>
        <v>0</v>
      </c>
      <c r="Y35" s="58">
        <f t="shared" si="26"/>
        <v>0</v>
      </c>
      <c r="Z35" s="58">
        <f t="shared" si="26"/>
        <v>0</v>
      </c>
      <c r="AA35" s="58">
        <f t="shared" si="26"/>
        <v>0</v>
      </c>
      <c r="AB35" s="58">
        <f t="shared" si="26"/>
        <v>0</v>
      </c>
      <c r="AC35" s="58">
        <f t="shared" si="26"/>
        <v>0</v>
      </c>
      <c r="AD35" s="58">
        <f t="shared" si="26"/>
        <v>0</v>
      </c>
      <c r="AE35" s="58">
        <f t="shared" si="26"/>
        <v>0</v>
      </c>
      <c r="AF35" s="58">
        <f t="shared" si="26"/>
        <v>0</v>
      </c>
      <c r="AG35" s="58">
        <f t="shared" si="26"/>
        <v>0</v>
      </c>
      <c r="AH35" s="58">
        <f t="shared" si="26"/>
        <v>0</v>
      </c>
      <c r="AI35" s="58">
        <f t="shared" si="26"/>
        <v>0</v>
      </c>
      <c r="AJ35" s="58">
        <f t="shared" si="26"/>
        <v>0</v>
      </c>
      <c r="AK35" s="58">
        <f t="shared" si="26"/>
        <v>0</v>
      </c>
      <c r="AL35" s="58">
        <f t="shared" si="26"/>
        <v>0</v>
      </c>
      <c r="AM35" s="58">
        <f t="shared" si="26"/>
        <v>0</v>
      </c>
      <c r="AN35" s="58">
        <f t="shared" si="26"/>
        <v>0</v>
      </c>
      <c r="AO35" s="58">
        <f t="shared" si="26"/>
        <v>0</v>
      </c>
      <c r="AP35" s="58">
        <f t="shared" si="26"/>
        <v>0</v>
      </c>
      <c r="AQ35" s="58">
        <f t="shared" si="26"/>
        <v>0</v>
      </c>
      <c r="AR35" s="58">
        <f t="shared" si="26"/>
        <v>0</v>
      </c>
      <c r="AS35" s="58">
        <f t="shared" si="26"/>
        <v>0</v>
      </c>
      <c r="AT35" s="58">
        <f t="shared" si="26"/>
        <v>0</v>
      </c>
      <c r="AU35" s="58">
        <f t="shared" si="26"/>
        <v>0</v>
      </c>
      <c r="AV35" s="58">
        <f t="shared" si="26"/>
        <v>0</v>
      </c>
      <c r="AW35" s="58">
        <f t="shared" si="26"/>
        <v>0</v>
      </c>
      <c r="AX35" s="58">
        <f t="shared" si="26"/>
        <v>0</v>
      </c>
      <c r="AY35" s="58">
        <f t="shared" si="26"/>
        <v>0</v>
      </c>
      <c r="AZ35" s="58">
        <f t="shared" si="26"/>
        <v>0</v>
      </c>
      <c r="BA35" s="58">
        <f t="shared" si="26"/>
        <v>0</v>
      </c>
      <c r="BB35" s="58">
        <f t="shared" si="26"/>
        <v>0</v>
      </c>
      <c r="BC35" s="58">
        <f t="shared" si="26"/>
        <v>0</v>
      </c>
      <c r="BD35" s="58">
        <f t="shared" si="26"/>
        <v>0</v>
      </c>
      <c r="BE35" s="58">
        <f t="shared" si="26"/>
        <v>0</v>
      </c>
      <c r="BF35" s="58">
        <f t="shared" si="26"/>
        <v>0</v>
      </c>
      <c r="BG35" s="58">
        <f t="shared" si="26"/>
        <v>0</v>
      </c>
      <c r="BH35" s="58">
        <f t="shared" si="26"/>
        <v>0</v>
      </c>
      <c r="BI35" s="58">
        <f t="shared" si="26"/>
        <v>0</v>
      </c>
    </row>
    <row r="36" spans="1:61" s="1" customFormat="1" ht="18.75" customHeight="1">
      <c r="A36" s="70">
        <v>2210201</v>
      </c>
      <c r="B36" s="60" t="s">
        <v>371</v>
      </c>
      <c r="C36" s="65">
        <f t="shared" si="0"/>
        <v>269638.08</v>
      </c>
      <c r="D36" s="65">
        <f t="shared" si="1"/>
        <v>269638.08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5">
        <v>269638.08</v>
      </c>
      <c r="O36" s="79">
        <v>0</v>
      </c>
      <c r="P36" s="79">
        <v>0</v>
      </c>
      <c r="Q36" s="66">
        <v>0</v>
      </c>
      <c r="R36" s="65">
        <f>SUM(S36:AS36)</f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79">
        <v>0</v>
      </c>
      <c r="AM36" s="79">
        <v>0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0</v>
      </c>
      <c r="AT36" s="65">
        <f>SUM(AU36:BE36)</f>
        <v>0</v>
      </c>
      <c r="AU36" s="79">
        <v>0</v>
      </c>
      <c r="AV36" s="79">
        <v>0</v>
      </c>
      <c r="AW36" s="79">
        <v>0</v>
      </c>
      <c r="AX36" s="79">
        <v>0</v>
      </c>
      <c r="AY36" s="79">
        <v>0</v>
      </c>
      <c r="AZ36" s="79">
        <v>0</v>
      </c>
      <c r="BA36" s="79">
        <v>0</v>
      </c>
      <c r="BB36" s="79">
        <v>0</v>
      </c>
      <c r="BC36" s="79">
        <v>0</v>
      </c>
      <c r="BD36" s="79">
        <v>0</v>
      </c>
      <c r="BE36" s="79">
        <v>0</v>
      </c>
      <c r="BF36" s="65">
        <f>SUM(BG36:BI36)</f>
        <v>0</v>
      </c>
      <c r="BG36" s="79">
        <v>0</v>
      </c>
      <c r="BH36" s="79">
        <v>0</v>
      </c>
      <c r="BI36" s="79">
        <v>0</v>
      </c>
    </row>
    <row r="37" spans="1:61" s="1" customFormat="1" ht="18.75" customHeight="1">
      <c r="A37" s="75"/>
      <c r="B37" s="76" t="s">
        <v>386</v>
      </c>
      <c r="C37" s="69">
        <f t="shared" si="0"/>
        <v>8548545.23</v>
      </c>
      <c r="D37" s="69">
        <f t="shared" si="1"/>
        <v>5728689.23</v>
      </c>
      <c r="E37" s="69">
        <f aca="true" t="shared" si="27" ref="E37:BI37">E6+E10+E13+E23+E28+E31+E34</f>
        <v>1207392</v>
      </c>
      <c r="F37" s="69">
        <f t="shared" si="27"/>
        <v>1056576</v>
      </c>
      <c r="G37" s="69">
        <f t="shared" si="27"/>
        <v>1850716</v>
      </c>
      <c r="H37" s="69">
        <f t="shared" si="27"/>
        <v>0</v>
      </c>
      <c r="I37" s="69">
        <f t="shared" si="27"/>
        <v>359517.44</v>
      </c>
      <c r="J37" s="69">
        <f t="shared" si="27"/>
        <v>0</v>
      </c>
      <c r="K37" s="69">
        <f t="shared" si="27"/>
        <v>179758.72</v>
      </c>
      <c r="L37" s="69">
        <f t="shared" si="27"/>
        <v>89648.96</v>
      </c>
      <c r="M37" s="69">
        <f t="shared" si="27"/>
        <v>40342.03</v>
      </c>
      <c r="N37" s="69">
        <f t="shared" si="27"/>
        <v>269638.08</v>
      </c>
      <c r="O37" s="69">
        <f t="shared" si="27"/>
        <v>436320</v>
      </c>
      <c r="P37" s="69">
        <f t="shared" si="27"/>
        <v>196800</v>
      </c>
      <c r="Q37" s="69">
        <f t="shared" si="27"/>
        <v>41980</v>
      </c>
      <c r="R37" s="69">
        <f t="shared" si="27"/>
        <v>2148916</v>
      </c>
      <c r="S37" s="69">
        <f t="shared" si="27"/>
        <v>320806</v>
      </c>
      <c r="T37" s="69">
        <f t="shared" si="27"/>
        <v>30000</v>
      </c>
      <c r="U37" s="69">
        <f t="shared" si="27"/>
        <v>0</v>
      </c>
      <c r="V37" s="69">
        <f t="shared" si="27"/>
        <v>0</v>
      </c>
      <c r="W37" s="69">
        <f t="shared" si="27"/>
        <v>260000</v>
      </c>
      <c r="X37" s="69">
        <f t="shared" si="27"/>
        <v>50000</v>
      </c>
      <c r="Y37" s="69">
        <f t="shared" si="27"/>
        <v>0</v>
      </c>
      <c r="Z37" s="69">
        <f t="shared" si="27"/>
        <v>0</v>
      </c>
      <c r="AA37" s="69">
        <f t="shared" si="27"/>
        <v>60000</v>
      </c>
      <c r="AB37" s="69">
        <f t="shared" si="27"/>
        <v>30000</v>
      </c>
      <c r="AC37" s="69">
        <f t="shared" si="27"/>
        <v>197400</v>
      </c>
      <c r="AD37" s="69">
        <f t="shared" si="27"/>
        <v>48800</v>
      </c>
      <c r="AE37" s="69">
        <f t="shared" si="27"/>
        <v>257880</v>
      </c>
      <c r="AF37" s="69">
        <f t="shared" si="27"/>
        <v>0</v>
      </c>
      <c r="AG37" s="69">
        <f t="shared" si="27"/>
        <v>80000</v>
      </c>
      <c r="AH37" s="69">
        <f t="shared" si="27"/>
        <v>20000</v>
      </c>
      <c r="AI37" s="69">
        <f t="shared" si="27"/>
        <v>0</v>
      </c>
      <c r="AJ37" s="69">
        <f t="shared" si="27"/>
        <v>0</v>
      </c>
      <c r="AK37" s="69">
        <f t="shared" si="27"/>
        <v>0</v>
      </c>
      <c r="AL37" s="69">
        <f t="shared" si="27"/>
        <v>19900</v>
      </c>
      <c r="AM37" s="69">
        <f t="shared" si="27"/>
        <v>0</v>
      </c>
      <c r="AN37" s="69">
        <f t="shared" si="27"/>
        <v>91280</v>
      </c>
      <c r="AO37" s="69">
        <f t="shared" si="27"/>
        <v>370304</v>
      </c>
      <c r="AP37" s="69">
        <f t="shared" si="27"/>
        <v>0</v>
      </c>
      <c r="AQ37" s="69">
        <f t="shared" si="27"/>
        <v>97000</v>
      </c>
      <c r="AR37" s="69">
        <f t="shared" si="27"/>
        <v>0</v>
      </c>
      <c r="AS37" s="69">
        <f t="shared" si="27"/>
        <v>215546</v>
      </c>
      <c r="AT37" s="69">
        <f t="shared" si="27"/>
        <v>670940</v>
      </c>
      <c r="AU37" s="69">
        <f t="shared" si="27"/>
        <v>0</v>
      </c>
      <c r="AV37" s="69">
        <f t="shared" si="27"/>
        <v>0</v>
      </c>
      <c r="AW37" s="69">
        <f t="shared" si="27"/>
        <v>0</v>
      </c>
      <c r="AX37" s="69">
        <f t="shared" si="27"/>
        <v>0</v>
      </c>
      <c r="AY37" s="69">
        <f t="shared" si="27"/>
        <v>116040</v>
      </c>
      <c r="AZ37" s="69">
        <f t="shared" si="27"/>
        <v>0</v>
      </c>
      <c r="BA37" s="69">
        <f t="shared" si="27"/>
        <v>13700</v>
      </c>
      <c r="BB37" s="69">
        <f t="shared" si="27"/>
        <v>0</v>
      </c>
      <c r="BC37" s="69">
        <f t="shared" si="27"/>
        <v>0</v>
      </c>
      <c r="BD37" s="69">
        <f t="shared" si="27"/>
        <v>0</v>
      </c>
      <c r="BE37" s="69">
        <f t="shared" si="27"/>
        <v>541200</v>
      </c>
      <c r="BF37" s="69">
        <f t="shared" si="27"/>
        <v>0</v>
      </c>
      <c r="BG37" s="69">
        <f t="shared" si="27"/>
        <v>0</v>
      </c>
      <c r="BH37" s="69">
        <f t="shared" si="27"/>
        <v>0</v>
      </c>
      <c r="BI37" s="69">
        <f t="shared" si="27"/>
        <v>0</v>
      </c>
    </row>
  </sheetData>
  <sheetProtection formatCells="0" formatColumns="0" formatRows="0"/>
  <mergeCells count="23">
    <mergeCell ref="A1:Q1"/>
    <mergeCell ref="R1:AR1"/>
    <mergeCell ref="BF1:BI1"/>
    <mergeCell ref="D3:Q3"/>
    <mergeCell ref="R3:AS3"/>
    <mergeCell ref="AT3:BE3"/>
    <mergeCell ref="BF3:BI3"/>
    <mergeCell ref="E4:H4"/>
    <mergeCell ref="I4:M4"/>
    <mergeCell ref="O4:Q4"/>
    <mergeCell ref="S4:AF4"/>
    <mergeCell ref="AI4:AK4"/>
    <mergeCell ref="AL4:AN4"/>
    <mergeCell ref="AU4:AW4"/>
    <mergeCell ref="AX4:BB4"/>
    <mergeCell ref="BG4:BI4"/>
    <mergeCell ref="A3:A5"/>
    <mergeCell ref="B3:B5"/>
    <mergeCell ref="C3:C5"/>
    <mergeCell ref="D4:D5"/>
    <mergeCell ref="R4:R5"/>
    <mergeCell ref="AT4:AT5"/>
    <mergeCell ref="BF4:BF5"/>
  </mergeCells>
  <printOptions horizontalCentered="1"/>
  <pageMargins left="0.3937007874015747" right="0.3937007874015747" top="0.4724409636550062" bottom="0.4724409636550062" header="0.3937007874015747" footer="0.2362204818275031"/>
  <pageSetup fitToHeight="1" fitToWidth="1" horizontalDpi="600" verticalDpi="600" orientation="landscape" paperSize="9" scale="2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workbookViewId="0" topLeftCell="A1">
      <selection activeCell="A1" sqref="A1:IV65536"/>
    </sheetView>
  </sheetViews>
  <sheetFormatPr defaultColWidth="8.00390625" defaultRowHeight="14.25" customHeight="1"/>
  <cols>
    <col min="1" max="2" width="14.375" style="1" customWidth="1"/>
    <col min="3" max="3" width="19.50390625" style="1" customWidth="1"/>
    <col min="4" max="5" width="14.125" style="1" customWidth="1"/>
    <col min="6" max="6" width="18.625" style="1" customWidth="1"/>
    <col min="7" max="7" width="15.75390625" style="1" customWidth="1"/>
    <col min="8" max="16384" width="8.00390625" style="1" customWidth="1"/>
  </cols>
  <sheetData>
    <row r="1" spans="1:7" s="1" customFormat="1" ht="16.5" customHeight="1">
      <c r="A1" s="19"/>
      <c r="B1" s="20"/>
      <c r="C1" s="21"/>
      <c r="D1" s="21"/>
      <c r="E1" s="21"/>
      <c r="F1" s="21"/>
      <c r="G1" s="21"/>
    </row>
    <row r="2" spans="1:7" s="1" customFormat="1" ht="27" customHeight="1">
      <c r="A2" s="22" t="s">
        <v>469</v>
      </c>
      <c r="B2" s="22"/>
      <c r="C2" s="22"/>
      <c r="D2" s="22"/>
      <c r="E2" s="22"/>
      <c r="F2" s="23"/>
      <c r="G2" s="23"/>
    </row>
    <row r="3" spans="1:7" s="1" customFormat="1" ht="24" customHeight="1">
      <c r="A3" s="24"/>
      <c r="B3" s="25"/>
      <c r="C3" s="24"/>
      <c r="D3" s="24"/>
      <c r="E3" s="26"/>
      <c r="F3" s="27" t="s">
        <v>470</v>
      </c>
      <c r="G3" s="27"/>
    </row>
    <row r="4" spans="1:7" s="1" customFormat="1" ht="36" customHeight="1">
      <c r="A4" s="28" t="s">
        <v>471</v>
      </c>
      <c r="B4" s="29" t="s">
        <v>64</v>
      </c>
      <c r="C4" s="29" t="s">
        <v>472</v>
      </c>
      <c r="D4" s="29"/>
      <c r="E4" s="29"/>
      <c r="F4" s="29"/>
      <c r="G4" s="29"/>
    </row>
    <row r="5" spans="1:7" s="1" customFormat="1" ht="36" customHeight="1">
      <c r="A5" s="30"/>
      <c r="B5" s="9"/>
      <c r="C5" s="9" t="s">
        <v>69</v>
      </c>
      <c r="D5" s="31" t="s">
        <v>402</v>
      </c>
      <c r="E5" s="31" t="s">
        <v>473</v>
      </c>
      <c r="F5" s="31" t="s">
        <v>404</v>
      </c>
      <c r="G5" s="31" t="s">
        <v>474</v>
      </c>
    </row>
    <row r="6" spans="1:7" s="1" customFormat="1" ht="36" customHeight="1">
      <c r="A6" s="32">
        <v>617001</v>
      </c>
      <c r="B6" s="33" t="s">
        <v>2</v>
      </c>
      <c r="C6" s="34">
        <f>SUM(D6:G6)</f>
        <v>467304</v>
      </c>
      <c r="D6" s="34">
        <v>370304</v>
      </c>
      <c r="E6" s="34">
        <v>0</v>
      </c>
      <c r="F6" s="34">
        <v>97000</v>
      </c>
      <c r="G6" s="34">
        <v>0</v>
      </c>
    </row>
    <row r="7" spans="1:7" s="1" customFormat="1" ht="36" customHeight="1">
      <c r="A7" s="35" t="s">
        <v>83</v>
      </c>
      <c r="B7" s="36"/>
      <c r="C7" s="34">
        <f aca="true" t="shared" si="0" ref="C7:G7">C6</f>
        <v>467304</v>
      </c>
      <c r="D7" s="34">
        <f t="shared" si="0"/>
        <v>370304</v>
      </c>
      <c r="E7" s="34">
        <f t="shared" si="0"/>
        <v>0</v>
      </c>
      <c r="F7" s="34">
        <f t="shared" si="0"/>
        <v>97000</v>
      </c>
      <c r="G7" s="34">
        <f t="shared" si="0"/>
        <v>0</v>
      </c>
    </row>
    <row r="8" spans="1:7" s="1" customFormat="1" ht="10.5" customHeight="1">
      <c r="A8" s="37"/>
      <c r="B8" s="38"/>
      <c r="C8" s="37"/>
      <c r="D8" s="37"/>
      <c r="E8" s="37"/>
      <c r="F8" s="37"/>
      <c r="G8" s="37"/>
    </row>
    <row r="9" spans="1:7" s="1" customFormat="1" ht="10.5" customHeight="1">
      <c r="A9" s="39"/>
      <c r="B9" s="38"/>
      <c r="C9" s="37"/>
      <c r="D9" s="37"/>
      <c r="E9" s="37"/>
      <c r="F9" s="37"/>
      <c r="G9" s="37"/>
    </row>
  </sheetData>
  <sheetProtection formatCells="0" formatColumns="0" formatRows="0"/>
  <mergeCells count="6">
    <mergeCell ref="A2:G2"/>
    <mergeCell ref="F3:G3"/>
    <mergeCell ref="C4:G4"/>
    <mergeCell ref="A7:B7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C42" sqref="C42"/>
    </sheetView>
  </sheetViews>
  <sheetFormatPr defaultColWidth="8.00390625" defaultRowHeight="14.25" customHeight="1"/>
  <cols>
    <col min="1" max="1" width="5.00390625" style="1" customWidth="1"/>
    <col min="2" max="2" width="40.50390625" style="1" customWidth="1"/>
    <col min="3" max="3" width="24.75390625" style="2" customWidth="1"/>
    <col min="4" max="4" width="30.875" style="1" customWidth="1"/>
    <col min="5" max="5" width="28.75390625" style="2" customWidth="1"/>
    <col min="6" max="16384" width="8.00390625" style="1" customWidth="1"/>
  </cols>
  <sheetData>
    <row r="1" spans="1:5" s="1" customFormat="1" ht="21.75" customHeight="1">
      <c r="A1" s="3"/>
      <c r="B1" s="4" t="s">
        <v>475</v>
      </c>
      <c r="C1" s="5"/>
      <c r="D1" s="4"/>
      <c r="E1" s="5"/>
    </row>
    <row r="2" spans="1:5" s="1" customFormat="1" ht="12" customHeight="1">
      <c r="A2" s="6"/>
      <c r="B2" s="7" t="s">
        <v>476</v>
      </c>
      <c r="C2" s="8"/>
      <c r="D2" s="7"/>
      <c r="E2" s="8"/>
    </row>
    <row r="3" spans="1:5" s="1" customFormat="1" ht="22.5" customHeight="1">
      <c r="A3" s="9" t="s">
        <v>477</v>
      </c>
      <c r="B3" s="9" t="s">
        <v>478</v>
      </c>
      <c r="C3" s="10">
        <v>0</v>
      </c>
      <c r="D3" s="9" t="s">
        <v>478</v>
      </c>
      <c r="E3" s="10" t="s">
        <v>8</v>
      </c>
    </row>
    <row r="4" spans="1:5" s="1" customFormat="1" ht="12" customHeight="1">
      <c r="A4" s="9"/>
      <c r="B4" s="9"/>
      <c r="C4" s="10" t="s">
        <v>479</v>
      </c>
      <c r="D4" s="9"/>
      <c r="E4" s="10" t="s">
        <v>480</v>
      </c>
    </row>
    <row r="5" spans="1:5" s="1" customFormat="1" ht="18" customHeight="1">
      <c r="A5" s="11">
        <v>1</v>
      </c>
      <c r="B5" s="12" t="s">
        <v>481</v>
      </c>
      <c r="C5" s="13" t="s">
        <v>482</v>
      </c>
      <c r="D5" s="14" t="s">
        <v>483</v>
      </c>
      <c r="E5" s="13" t="s">
        <v>482</v>
      </c>
    </row>
    <row r="6" spans="1:5" s="1" customFormat="1" ht="18" customHeight="1">
      <c r="A6" s="9">
        <v>2</v>
      </c>
      <c r="B6" s="14" t="s">
        <v>484</v>
      </c>
      <c r="C6" s="13" t="s">
        <v>482</v>
      </c>
      <c r="D6" s="14" t="s">
        <v>169</v>
      </c>
      <c r="E6" s="13" t="s">
        <v>482</v>
      </c>
    </row>
    <row r="7" spans="1:5" s="1" customFormat="1" ht="18" customHeight="1">
      <c r="A7" s="11">
        <v>3</v>
      </c>
      <c r="B7" s="14" t="s">
        <v>485</v>
      </c>
      <c r="C7" s="13" t="s">
        <v>482</v>
      </c>
      <c r="D7" s="14" t="s">
        <v>486</v>
      </c>
      <c r="E7" s="13" t="s">
        <v>482</v>
      </c>
    </row>
    <row r="8" spans="1:5" s="1" customFormat="1" ht="18" customHeight="1">
      <c r="A8" s="9">
        <v>4</v>
      </c>
      <c r="B8" s="14" t="s">
        <v>487</v>
      </c>
      <c r="C8" s="13" t="s">
        <v>482</v>
      </c>
      <c r="D8" s="14" t="s">
        <v>488</v>
      </c>
      <c r="E8" s="13" t="s">
        <v>482</v>
      </c>
    </row>
    <row r="9" spans="1:5" s="1" customFormat="1" ht="18" customHeight="1">
      <c r="A9" s="11">
        <v>5</v>
      </c>
      <c r="B9" s="14" t="s">
        <v>489</v>
      </c>
      <c r="C9" s="13" t="s">
        <v>482</v>
      </c>
      <c r="D9" s="14" t="s">
        <v>263</v>
      </c>
      <c r="E9" s="13" t="s">
        <v>482</v>
      </c>
    </row>
    <row r="10" spans="1:5" s="1" customFormat="1" ht="18" customHeight="1">
      <c r="A10" s="9">
        <v>6</v>
      </c>
      <c r="B10" s="14" t="s">
        <v>490</v>
      </c>
      <c r="C10" s="13" t="s">
        <v>482</v>
      </c>
      <c r="D10" s="14" t="s">
        <v>280</v>
      </c>
      <c r="E10" s="13" t="s">
        <v>482</v>
      </c>
    </row>
    <row r="11" spans="1:5" s="1" customFormat="1" ht="18" customHeight="1">
      <c r="A11" s="11">
        <v>7</v>
      </c>
      <c r="B11" s="14" t="s">
        <v>491</v>
      </c>
      <c r="C11" s="13" t="s">
        <v>482</v>
      </c>
      <c r="D11" s="14" t="s">
        <v>492</v>
      </c>
      <c r="E11" s="13" t="s">
        <v>482</v>
      </c>
    </row>
    <row r="12" spans="1:5" s="1" customFormat="1" ht="18" customHeight="1">
      <c r="A12" s="9">
        <v>8</v>
      </c>
      <c r="B12" s="14" t="s">
        <v>493</v>
      </c>
      <c r="C12" s="13" t="s">
        <v>482</v>
      </c>
      <c r="D12" s="14" t="s">
        <v>494</v>
      </c>
      <c r="E12" s="13" t="s">
        <v>482</v>
      </c>
    </row>
    <row r="13" spans="1:5" s="1" customFormat="1" ht="18" customHeight="1">
      <c r="A13" s="11">
        <v>9</v>
      </c>
      <c r="B13" s="14" t="s">
        <v>495</v>
      </c>
      <c r="C13" s="13" t="s">
        <v>482</v>
      </c>
      <c r="D13" s="14" t="s">
        <v>342</v>
      </c>
      <c r="E13" s="13" t="s">
        <v>482</v>
      </c>
    </row>
    <row r="14" spans="1:5" s="1" customFormat="1" ht="18" customHeight="1">
      <c r="A14" s="9">
        <v>10</v>
      </c>
      <c r="B14" s="14" t="s">
        <v>496</v>
      </c>
      <c r="C14" s="13" t="s">
        <v>482</v>
      </c>
      <c r="D14" s="14" t="s">
        <v>497</v>
      </c>
      <c r="E14" s="13" t="s">
        <v>482</v>
      </c>
    </row>
    <row r="15" spans="1:5" s="1" customFormat="1" ht="18" customHeight="1">
      <c r="A15" s="11">
        <v>11</v>
      </c>
      <c r="B15" s="14" t="s">
        <v>498</v>
      </c>
      <c r="C15" s="13" t="s">
        <v>482</v>
      </c>
      <c r="D15" s="14" t="s">
        <v>356</v>
      </c>
      <c r="E15" s="13" t="s">
        <v>482</v>
      </c>
    </row>
    <row r="16" spans="1:5" s="1" customFormat="1" ht="18" customHeight="1">
      <c r="A16" s="9">
        <v>12</v>
      </c>
      <c r="B16" s="14" t="s">
        <v>499</v>
      </c>
      <c r="C16" s="13" t="s">
        <v>482</v>
      </c>
      <c r="D16" s="14" t="s">
        <v>500</v>
      </c>
      <c r="E16" s="13" t="s">
        <v>482</v>
      </c>
    </row>
    <row r="17" spans="1:5" s="1" customFormat="1" ht="18" customHeight="1">
      <c r="A17" s="11">
        <v>13</v>
      </c>
      <c r="B17" s="14" t="s">
        <v>501</v>
      </c>
      <c r="C17" s="13" t="s">
        <v>482</v>
      </c>
      <c r="D17" s="14" t="s">
        <v>502</v>
      </c>
      <c r="E17" s="13" t="s">
        <v>482</v>
      </c>
    </row>
    <row r="18" spans="1:5" s="1" customFormat="1" ht="18" customHeight="1">
      <c r="A18" s="9">
        <v>14</v>
      </c>
      <c r="B18" s="14" t="s">
        <v>503</v>
      </c>
      <c r="C18" s="13" t="s">
        <v>482</v>
      </c>
      <c r="D18" s="15" t="s">
        <v>504</v>
      </c>
      <c r="E18" s="13" t="s">
        <v>482</v>
      </c>
    </row>
    <row r="19" spans="1:5" s="1" customFormat="1" ht="18" customHeight="1">
      <c r="A19" s="11">
        <v>15</v>
      </c>
      <c r="B19" s="14" t="s">
        <v>505</v>
      </c>
      <c r="C19" s="13" t="s">
        <v>482</v>
      </c>
      <c r="D19" s="15"/>
      <c r="E19" s="16">
        <v>0</v>
      </c>
    </row>
    <row r="20" spans="1:5" s="1" customFormat="1" ht="18" customHeight="1">
      <c r="A20" s="9">
        <v>16</v>
      </c>
      <c r="B20" s="14" t="s">
        <v>506</v>
      </c>
      <c r="C20" s="13" t="s">
        <v>482</v>
      </c>
      <c r="D20" s="15"/>
      <c r="E20" s="16">
        <v>0</v>
      </c>
    </row>
    <row r="21" spans="1:5" s="1" customFormat="1" ht="18" customHeight="1">
      <c r="A21" s="11">
        <v>17</v>
      </c>
      <c r="B21" s="14" t="s">
        <v>507</v>
      </c>
      <c r="C21" s="13" t="s">
        <v>482</v>
      </c>
      <c r="D21" s="15"/>
      <c r="E21" s="16">
        <v>0</v>
      </c>
    </row>
    <row r="22" spans="1:5" s="1" customFormat="1" ht="18" customHeight="1">
      <c r="A22" s="9">
        <v>18</v>
      </c>
      <c r="B22" s="14" t="s">
        <v>508</v>
      </c>
      <c r="C22" s="13" t="s">
        <v>482</v>
      </c>
      <c r="D22" s="15"/>
      <c r="E22" s="16">
        <v>0</v>
      </c>
    </row>
    <row r="23" spans="1:5" s="1" customFormat="1" ht="18" customHeight="1">
      <c r="A23" s="11">
        <v>19</v>
      </c>
      <c r="B23" s="14" t="s">
        <v>509</v>
      </c>
      <c r="C23" s="13" t="s">
        <v>482</v>
      </c>
      <c r="D23" s="15"/>
      <c r="E23" s="16">
        <v>0</v>
      </c>
    </row>
    <row r="24" spans="1:5" s="1" customFormat="1" ht="18" customHeight="1">
      <c r="A24" s="9">
        <v>20</v>
      </c>
      <c r="B24" s="14" t="s">
        <v>510</v>
      </c>
      <c r="C24" s="13" t="s">
        <v>482</v>
      </c>
      <c r="D24" s="15"/>
      <c r="E24" s="16">
        <v>0</v>
      </c>
    </row>
    <row r="25" spans="1:5" s="1" customFormat="1" ht="18" customHeight="1">
      <c r="A25" s="11">
        <v>21</v>
      </c>
      <c r="B25" s="14" t="s">
        <v>511</v>
      </c>
      <c r="C25" s="13" t="s">
        <v>482</v>
      </c>
      <c r="D25" s="15"/>
      <c r="E25" s="16">
        <v>0</v>
      </c>
    </row>
    <row r="26" spans="1:5" s="1" customFormat="1" ht="18" customHeight="1">
      <c r="A26" s="9">
        <v>22</v>
      </c>
      <c r="B26" s="14" t="s">
        <v>512</v>
      </c>
      <c r="C26" s="13" t="s">
        <v>482</v>
      </c>
      <c r="D26" s="15"/>
      <c r="E26" s="16">
        <v>0</v>
      </c>
    </row>
    <row r="27" spans="1:5" s="1" customFormat="1" ht="18" customHeight="1">
      <c r="A27" s="11">
        <v>23</v>
      </c>
      <c r="B27" s="14" t="s">
        <v>513</v>
      </c>
      <c r="C27" s="13" t="s">
        <v>482</v>
      </c>
      <c r="D27" s="15"/>
      <c r="E27" s="16">
        <v>0</v>
      </c>
    </row>
    <row r="28" spans="1:5" s="1" customFormat="1" ht="18" customHeight="1">
      <c r="A28" s="9">
        <v>24</v>
      </c>
      <c r="B28" s="14" t="s">
        <v>514</v>
      </c>
      <c r="C28" s="13" t="s">
        <v>482</v>
      </c>
      <c r="D28" s="15"/>
      <c r="E28" s="16">
        <v>0</v>
      </c>
    </row>
    <row r="29" spans="1:5" s="1" customFormat="1" ht="18" customHeight="1">
      <c r="A29" s="11">
        <v>25</v>
      </c>
      <c r="B29" s="14" t="s">
        <v>515</v>
      </c>
      <c r="C29" s="13" t="s">
        <v>482</v>
      </c>
      <c r="D29" s="15"/>
      <c r="E29" s="16">
        <v>0</v>
      </c>
    </row>
    <row r="30" spans="1:5" s="1" customFormat="1" ht="18" customHeight="1">
      <c r="A30" s="9">
        <v>26</v>
      </c>
      <c r="B30" s="14" t="s">
        <v>516</v>
      </c>
      <c r="C30" s="13" t="s">
        <v>482</v>
      </c>
      <c r="D30" s="15"/>
      <c r="E30" s="16">
        <v>0</v>
      </c>
    </row>
    <row r="31" spans="1:5" s="1" customFormat="1" ht="18" customHeight="1">
      <c r="A31" s="11">
        <v>27</v>
      </c>
      <c r="B31" s="14" t="s">
        <v>517</v>
      </c>
      <c r="C31" s="13" t="s">
        <v>482</v>
      </c>
      <c r="D31" s="17"/>
      <c r="E31" s="16">
        <v>0</v>
      </c>
    </row>
    <row r="32" spans="1:5" s="1" customFormat="1" ht="18" customHeight="1">
      <c r="A32" s="9">
        <v>28</v>
      </c>
      <c r="B32" s="14" t="s">
        <v>518</v>
      </c>
      <c r="C32" s="13" t="s">
        <v>482</v>
      </c>
      <c r="D32" s="17"/>
      <c r="E32" s="16">
        <v>0</v>
      </c>
    </row>
    <row r="33" spans="1:5" s="1" customFormat="1" ht="18" customHeight="1">
      <c r="A33" s="11">
        <v>29</v>
      </c>
      <c r="B33" s="15" t="s">
        <v>519</v>
      </c>
      <c r="C33" s="13" t="s">
        <v>482</v>
      </c>
      <c r="D33" s="17"/>
      <c r="E33" s="16">
        <v>0</v>
      </c>
    </row>
    <row r="34" spans="1:5" s="1" customFormat="1" ht="18" customHeight="1">
      <c r="A34" s="9">
        <v>30</v>
      </c>
      <c r="B34" s="14" t="s">
        <v>520</v>
      </c>
      <c r="C34" s="13" t="s">
        <v>482</v>
      </c>
      <c r="D34" s="17"/>
      <c r="E34" s="16">
        <v>0</v>
      </c>
    </row>
    <row r="35" spans="1:5" s="1" customFormat="1" ht="18" customHeight="1">
      <c r="A35" s="11">
        <v>31</v>
      </c>
      <c r="B35" s="9" t="s">
        <v>521</v>
      </c>
      <c r="C35" s="18" t="s">
        <v>482</v>
      </c>
      <c r="D35" s="9" t="s">
        <v>522</v>
      </c>
      <c r="E35" s="18" t="s">
        <v>482</v>
      </c>
    </row>
    <row r="36" spans="1:5" s="1" customFormat="1" ht="18" customHeight="1">
      <c r="A36" s="9">
        <v>32</v>
      </c>
      <c r="B36" s="14" t="s">
        <v>523</v>
      </c>
      <c r="C36" s="13" t="s">
        <v>482</v>
      </c>
      <c r="D36" s="14" t="s">
        <v>524</v>
      </c>
      <c r="E36" s="13" t="s">
        <v>482</v>
      </c>
    </row>
    <row r="37" spans="1:5" s="1" customFormat="1" ht="18" customHeight="1">
      <c r="A37" s="11">
        <v>33</v>
      </c>
      <c r="B37" s="15" t="s">
        <v>525</v>
      </c>
      <c r="C37" s="13" t="s">
        <v>482</v>
      </c>
      <c r="D37" s="15" t="s">
        <v>380</v>
      </c>
      <c r="E37" s="13" t="s">
        <v>482</v>
      </c>
    </row>
    <row r="38" spans="1:5" s="1" customFormat="1" ht="18" customHeight="1">
      <c r="A38" s="9">
        <v>34</v>
      </c>
      <c r="B38" s="15" t="s">
        <v>526</v>
      </c>
      <c r="C38" s="13" t="s">
        <v>482</v>
      </c>
      <c r="D38" s="15" t="s">
        <v>527</v>
      </c>
      <c r="E38" s="13" t="s">
        <v>482</v>
      </c>
    </row>
    <row r="39" spans="1:5" s="1" customFormat="1" ht="18" customHeight="1">
      <c r="A39" s="11">
        <v>35</v>
      </c>
      <c r="B39" s="15" t="s">
        <v>528</v>
      </c>
      <c r="C39" s="13" t="s">
        <v>482</v>
      </c>
      <c r="D39" s="15" t="s">
        <v>529</v>
      </c>
      <c r="E39" s="13" t="s">
        <v>482</v>
      </c>
    </row>
    <row r="40" spans="1:5" s="1" customFormat="1" ht="18" customHeight="1">
      <c r="A40" s="9">
        <v>36</v>
      </c>
      <c r="B40" s="15" t="s">
        <v>530</v>
      </c>
      <c r="C40" s="13" t="s">
        <v>482</v>
      </c>
      <c r="D40" s="15" t="s">
        <v>531</v>
      </c>
      <c r="E40" s="13" t="s">
        <v>482</v>
      </c>
    </row>
    <row r="41" spans="1:5" s="1" customFormat="1" ht="18" customHeight="1">
      <c r="A41" s="11">
        <v>37</v>
      </c>
      <c r="B41" s="9" t="s">
        <v>532</v>
      </c>
      <c r="C41" s="18" t="s">
        <v>482</v>
      </c>
      <c r="D41" s="9" t="s">
        <v>533</v>
      </c>
      <c r="E41" s="18" t="s">
        <v>482</v>
      </c>
    </row>
  </sheetData>
  <sheetProtection formatCells="0" formatColumns="0" formatRows="0"/>
  <mergeCells count="3">
    <mergeCell ref="B1:E1"/>
    <mergeCell ref="B2:E2"/>
    <mergeCell ref="A3:A4"/>
  </mergeCells>
  <printOptions horizontalCentered="1"/>
  <pageMargins left="0.39305555555555555" right="0.39305555555555555" top="0.7868055555555555" bottom="0.4722222222222222" header="0.39305555555555555" footer="0.2361111111111111"/>
  <pageSetup fitToHeight="0" fitToWidth="1" horizontalDpi="1200" verticalDpi="12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宁乡财政国库集中支付系统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预算单位</dc:creator>
  <cp:keywords/>
  <dc:description/>
  <cp:lastModifiedBy>大雅</cp:lastModifiedBy>
  <dcterms:created xsi:type="dcterms:W3CDTF">2016-07-25T06:12:31Z</dcterms:created>
  <dcterms:modified xsi:type="dcterms:W3CDTF">2020-12-01T03:14:58Z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EDO">
    <vt:r8>8259622</vt:r8>
  </property>
</Properties>
</file>