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4" activeTab="7"/>
  </bookViews>
  <sheets>
    <sheet name="部门收支预算总表" sheetId="1" r:id="rId1"/>
    <sheet name="部门收入总表" sheetId="2" r:id="rId2"/>
    <sheet name="04表部门支出总表（按支出资金来源）" sheetId="3" r:id="rId3"/>
    <sheet name="财政拨款收支预算总表" sheetId="4" r:id="rId4"/>
    <sheet name="05表一般公共支出预算表" sheetId="5" r:id="rId5"/>
    <sheet name="06表一般公共预算基本支出预算明细表" sheetId="6" r:id="rId6"/>
    <sheet name="附01一般公共预算“三公”经费预算表 (2)" sheetId="7" r:id="rId7"/>
    <sheet name="08表乡镇政府性基金收支预算总表" sheetId="8" r:id="rId8"/>
  </sheets>
  <definedNames>
    <definedName name="_xlnm.Print_Titles" localSheetId="4">'05表一般公共支出预算表'!$3:$4</definedName>
    <definedName name="_xlnm.Print_Titles" localSheetId="7">'08表乡镇政府性基金收支预算总表'!$3:$4</definedName>
    <definedName name="_xlnm.Print_Titles" localSheetId="0">'部门收支预算总表'!$3:$4</definedName>
  </definedNames>
  <calcPr fullCalcOnLoad="1"/>
</workbook>
</file>

<file path=xl/sharedStrings.xml><?xml version="1.0" encoding="utf-8"?>
<sst xmlns="http://schemas.openxmlformats.org/spreadsheetml/2006/main" count="662" uniqueCount="499">
  <si>
    <t>序号</t>
  </si>
  <si>
    <t xml:space="preserve">  其他发展与改革事务支出</t>
  </si>
  <si>
    <t xml:space="preserve">  拥军优属</t>
  </si>
  <si>
    <t>　其他城乡社区公共设施支出</t>
  </si>
  <si>
    <t xml:space="preserve">  政府住房基金收入</t>
  </si>
  <si>
    <t xml:space="preserve"> 促进金融支农支出</t>
  </si>
  <si>
    <t>　森林生态效益补偿</t>
  </si>
  <si>
    <t>国土海洋气象等支出</t>
  </si>
  <si>
    <t xml:space="preserve"> 人力资源和社会保障管理事务</t>
  </si>
  <si>
    <t xml:space="preserve">   其他资源勘探信息等支出</t>
  </si>
  <si>
    <t xml:space="preserve">  农业土地开发资金收入</t>
  </si>
  <si>
    <t>上级补助收入</t>
  </si>
  <si>
    <t xml:space="preserve">  其他组织事务支出</t>
  </si>
  <si>
    <t xml:space="preserve">  其他民政管理事务支出</t>
  </si>
  <si>
    <t xml:space="preserve">  乡镇卫生院</t>
  </si>
  <si>
    <t>住房公积金</t>
  </si>
  <si>
    <t>三、上缴上级支出</t>
  </si>
  <si>
    <t>经费拨款</t>
  </si>
  <si>
    <t>注：此表为自动生成表</t>
  </si>
  <si>
    <t xml:space="preserve">  信息化建设</t>
  </si>
  <si>
    <t xml:space="preserve"> 科学技术普及</t>
  </si>
  <si>
    <t xml:space="preserve">  其他污染防治支出</t>
  </si>
  <si>
    <t xml:space="preserve"> 旅游业管理与服务支出</t>
  </si>
  <si>
    <t xml:space="preserve"> 广播影视</t>
  </si>
  <si>
    <t xml:space="preserve"> 社会福利</t>
  </si>
  <si>
    <t xml:space="preserve">  其他社会福利支出</t>
  </si>
  <si>
    <t>维修（护）费</t>
  </si>
  <si>
    <t xml:space="preserve"> 能源管理事务</t>
  </si>
  <si>
    <t xml:space="preserve"> 其他社会保障和就业支出</t>
  </si>
  <si>
    <t xml:space="preserve"> 其他城乡社区事务支出</t>
  </si>
  <si>
    <t xml:space="preserve"> 技术改造支出</t>
  </si>
  <si>
    <t>　住房公积金</t>
  </si>
  <si>
    <t>一般公共服务</t>
  </si>
  <si>
    <t xml:space="preserve">  人大会议</t>
  </si>
  <si>
    <t xml:space="preserve">  禁毒管理</t>
  </si>
  <si>
    <t xml:space="preserve"> 计划生育事务</t>
  </si>
  <si>
    <t xml:space="preserve">  其他食品和药品监督管理事务支出</t>
  </si>
  <si>
    <t xml:space="preserve">  农产品质量安全</t>
  </si>
  <si>
    <t xml:space="preserve"> 特困人员供养</t>
  </si>
  <si>
    <t>科目编码</t>
  </si>
  <si>
    <t xml:space="preserve">  城管执法（综合行政执法队）</t>
  </si>
  <si>
    <t xml:space="preserve"> 教育费附加安排的支出</t>
  </si>
  <si>
    <t xml:space="preserve">   事业单位医疗</t>
  </si>
  <si>
    <t xml:space="preserve"> 退役安置</t>
  </si>
  <si>
    <t xml:space="preserve">  城市基础设施配套费收入</t>
  </si>
  <si>
    <t xml:space="preserve">  机关事业单位基本养老保险缴费支出</t>
  </si>
  <si>
    <t xml:space="preserve"> 食品和药品监督管理事务</t>
  </si>
  <si>
    <t xml:space="preserve">  海南省高等级公路车辆通行附加费收入</t>
  </si>
  <si>
    <t>项  目</t>
  </si>
  <si>
    <t>购房补贴</t>
  </si>
  <si>
    <t xml:space="preserve">  食品安全事务</t>
  </si>
  <si>
    <t xml:space="preserve"> 保障性安居工程支出</t>
  </si>
  <si>
    <t xml:space="preserve">  城市中小学教学设施</t>
  </si>
  <si>
    <t xml:space="preserve">  地方教育附加收入</t>
  </si>
  <si>
    <t xml:space="preserve">  社会保险业务管理事务</t>
  </si>
  <si>
    <t xml:space="preserve"> 大中型水库移民后期扶持基金支出</t>
  </si>
  <si>
    <t>债务利息支出</t>
  </si>
  <si>
    <t>二、外交支出</t>
  </si>
  <si>
    <t>教育</t>
  </si>
  <si>
    <t xml:space="preserve">  农村危房改造</t>
  </si>
  <si>
    <t>八、社会保障和就业支出</t>
  </si>
  <si>
    <t xml:space="preserve"> 普通教育</t>
  </si>
  <si>
    <t>政府办及相关机构事务</t>
  </si>
  <si>
    <t xml:space="preserve">  其他一般公共服务支出</t>
  </si>
  <si>
    <t xml:space="preserve"> 自然生态保护</t>
  </si>
  <si>
    <t xml:space="preserve">  其他金融支出</t>
  </si>
  <si>
    <t>城乡社区管理事务</t>
  </si>
  <si>
    <t>五、对附属单位补助支出</t>
  </si>
  <si>
    <t>项目支出</t>
  </si>
  <si>
    <t xml:space="preserve"> 教育管理事务</t>
  </si>
  <si>
    <t xml:space="preserve"> 抚恤</t>
  </si>
  <si>
    <t>政府性基金拨款</t>
  </si>
  <si>
    <t xml:space="preserve">  水土保持</t>
  </si>
  <si>
    <t>债务转贷收入</t>
  </si>
  <si>
    <t xml:space="preserve">收            入  </t>
  </si>
  <si>
    <t>县级财力保障</t>
  </si>
  <si>
    <t xml:space="preserve">  扶持公共就业服务</t>
  </si>
  <si>
    <t>　其他城乡社区支出</t>
  </si>
  <si>
    <t>教育支出</t>
  </si>
  <si>
    <t>十五、商业服务业等支出</t>
  </si>
  <si>
    <t xml:space="preserve">  文物保护</t>
  </si>
  <si>
    <t xml:space="preserve">  退役士兵安置</t>
  </si>
  <si>
    <t>十八、国土海洋气象等支出</t>
  </si>
  <si>
    <t xml:space="preserve"> 群众团体事务</t>
  </si>
  <si>
    <t xml:space="preserve">  网络运行及维护</t>
  </si>
  <si>
    <t xml:space="preserve">  普法宣传</t>
  </si>
  <si>
    <t xml:space="preserve"> 公安</t>
  </si>
  <si>
    <t xml:space="preserve">  其他教育附加安排的支出</t>
  </si>
  <si>
    <t>　行政单位离退休</t>
  </si>
  <si>
    <t xml:space="preserve">  学前教育</t>
  </si>
  <si>
    <t xml:space="preserve">  科技转化与推广服务</t>
  </si>
  <si>
    <t>社会保障和就业支出</t>
  </si>
  <si>
    <t xml:space="preserve">  突发公共卫生事件应急处理</t>
  </si>
  <si>
    <t xml:space="preserve">  病虫害控制</t>
  </si>
  <si>
    <t>公务用车运行维护费</t>
  </si>
  <si>
    <t xml:space="preserve">  国有土地使用权出让收入</t>
  </si>
  <si>
    <t xml:space="preserve">  其他统计信息事务支出</t>
  </si>
  <si>
    <t xml:space="preserve">  其他文物支出</t>
  </si>
  <si>
    <t>农林水事务</t>
  </si>
  <si>
    <t xml:space="preserve">  农业组织化与产业化经营</t>
  </si>
  <si>
    <t>专用材料购置费</t>
  </si>
  <si>
    <t>上年结转</t>
  </si>
  <si>
    <t>　一般行政管理事务</t>
  </si>
  <si>
    <t>二十五、债务还本支出</t>
  </si>
  <si>
    <t xml:space="preserve">  其他教育管理事务支出</t>
  </si>
  <si>
    <t xml:space="preserve"> 环境保护管理事务</t>
  </si>
  <si>
    <t xml:space="preserve"> 新菜地开发建设基金支出</t>
  </si>
  <si>
    <t>本 年 收 入 合 计</t>
  </si>
  <si>
    <t>项目(按支出性质和经济分类)</t>
  </si>
  <si>
    <t xml:space="preserve"> 国有土地使用权出让收入安排的支出</t>
  </si>
  <si>
    <t xml:space="preserve">  其他农村生活救助</t>
  </si>
  <si>
    <t xml:space="preserve"> 其他医疗卫生与计划生育支出</t>
  </si>
  <si>
    <t xml:space="preserve"> 城乡社区管理事务</t>
  </si>
  <si>
    <t>四、经营支出</t>
  </si>
  <si>
    <t xml:space="preserve">  军队转业干部安置</t>
  </si>
  <si>
    <t xml:space="preserve">  兵役征集</t>
  </si>
  <si>
    <t>上年结余</t>
  </si>
  <si>
    <t xml:space="preserve"> 支持中小企业发展和管理支出</t>
  </si>
  <si>
    <t>预算01表</t>
  </si>
  <si>
    <t xml:space="preserve"> 其他节能环保支出</t>
  </si>
  <si>
    <t xml:space="preserve">  事业单位医疗</t>
  </si>
  <si>
    <t>　行政运行（司法所）</t>
  </si>
  <si>
    <t>综合业务管理（社会事务综合服务中心）</t>
  </si>
  <si>
    <t>公务用车购置</t>
  </si>
  <si>
    <t>二十二、预备费</t>
  </si>
  <si>
    <t xml:space="preserve"> 其他教育支出</t>
  </si>
  <si>
    <t xml:space="preserve"> 其他科学技术支出</t>
  </si>
  <si>
    <t xml:space="preserve">  企业关闭破产补助</t>
  </si>
  <si>
    <t xml:space="preserve">  其他支持中小企业发展和管理支出</t>
  </si>
  <si>
    <t xml:space="preserve">  沉陷区治理</t>
  </si>
  <si>
    <t xml:space="preserve">  农网还贷资金收入</t>
  </si>
  <si>
    <t>　水利工程建设</t>
  </si>
  <si>
    <t>其他对个人和家庭的补助支出</t>
  </si>
  <si>
    <t>债务收入</t>
  </si>
  <si>
    <t>五、教育支出</t>
  </si>
  <si>
    <t xml:space="preserve"> 地方政府一般债务利息支出</t>
  </si>
  <si>
    <t xml:space="preserve">  新型墙体材料专项基金收入</t>
  </si>
  <si>
    <t>　其他自然灾害生活救助支出</t>
  </si>
  <si>
    <t xml:space="preserve">  其他政府办公厅及相关机构事务支出</t>
  </si>
  <si>
    <t xml:space="preserve">  招商引资</t>
  </si>
  <si>
    <t>　事业运行（农业综合服务中心)</t>
  </si>
  <si>
    <t xml:space="preserve"> 商品流通事务</t>
  </si>
  <si>
    <t>04表：支出预算分类汇总表</t>
  </si>
  <si>
    <t xml:space="preserve"> 城乡社区环境卫生</t>
  </si>
  <si>
    <t>会议费</t>
  </si>
  <si>
    <t xml:space="preserve">  一般行政管理事务</t>
  </si>
  <si>
    <t xml:space="preserve">  其他党委办公厅及相关机构事务支出</t>
  </si>
  <si>
    <t xml:space="preserve">  城乡医疗救助</t>
  </si>
  <si>
    <t xml:space="preserve">  农业生产资料与技术补贴</t>
  </si>
  <si>
    <t>十七、援助其他地区支出</t>
  </si>
  <si>
    <t xml:space="preserve">  化解农村义务教育债务支出</t>
  </si>
  <si>
    <t>十九、住房保障支出</t>
  </si>
  <si>
    <t xml:space="preserve">  专项普查活动</t>
  </si>
  <si>
    <t xml:space="preserve"> 行政事业单位离退休</t>
  </si>
  <si>
    <t>填报单位：</t>
  </si>
  <si>
    <t xml:space="preserve">  其他国防动员支出</t>
  </si>
  <si>
    <t xml:space="preserve">  其他旅游业管理与服务支出</t>
  </si>
  <si>
    <t>年终结余</t>
  </si>
  <si>
    <t>文化旅游体育与传媒支出</t>
  </si>
  <si>
    <t xml:space="preserve">  新菜地开发建设基金收入</t>
  </si>
  <si>
    <t>二十六、债务利息支出</t>
  </si>
  <si>
    <t xml:space="preserve">  专项业务活动</t>
  </si>
  <si>
    <t>公共安全</t>
  </si>
  <si>
    <t xml:space="preserve">  农村电网建设</t>
  </si>
  <si>
    <t xml:space="preserve">  其他统战事务支出</t>
  </si>
  <si>
    <t xml:space="preserve">  船舶港务费</t>
  </si>
  <si>
    <t>调入资金</t>
  </si>
  <si>
    <t xml:space="preserve"> 宣传事务</t>
  </si>
  <si>
    <t>单位编码</t>
  </si>
  <si>
    <t xml:space="preserve">  小城镇基础设施建设</t>
  </si>
  <si>
    <t xml:space="preserve">  科技奖励</t>
  </si>
  <si>
    <t xml:space="preserve">   行政单位医疗</t>
  </si>
  <si>
    <t>一、一般公共服务支出</t>
  </si>
  <si>
    <t xml:space="preserve"> 污染防治</t>
  </si>
  <si>
    <t>农林水支出</t>
  </si>
  <si>
    <t xml:space="preserve">  国有土地收益基金收入</t>
  </si>
  <si>
    <t>行政事业类项目支出</t>
  </si>
  <si>
    <t xml:space="preserve">  其他残疾人就业保障金支出</t>
  </si>
  <si>
    <t xml:space="preserve">  棚户区改造</t>
  </si>
  <si>
    <t xml:space="preserve">  老龄事务</t>
  </si>
  <si>
    <t xml:space="preserve">  其他保障性安居工程支出</t>
  </si>
  <si>
    <t xml:space="preserve">  港口建设费收入</t>
  </si>
  <si>
    <t>其他收入   （特设资金）</t>
  </si>
  <si>
    <t>乡镇体制结算</t>
  </si>
  <si>
    <t xml:space="preserve">  对村集体经济组织的补助</t>
  </si>
  <si>
    <t>交通运输支出</t>
  </si>
  <si>
    <t>上级转移支付</t>
  </si>
  <si>
    <t>其他资本性支出</t>
  </si>
  <si>
    <t xml:space="preserve">  移民补助</t>
  </si>
  <si>
    <t>七、文化旅游体育与传媒支出</t>
  </si>
  <si>
    <t>合计</t>
  </si>
  <si>
    <t>国防支出</t>
  </si>
  <si>
    <t xml:space="preserve">  治安管理</t>
  </si>
  <si>
    <t xml:space="preserve">  其他能源管理事务支出</t>
  </si>
  <si>
    <t xml:space="preserve">  农业资源保护修复与利用</t>
  </si>
  <si>
    <t>粮油物资储备支出</t>
  </si>
  <si>
    <t>小计</t>
  </si>
  <si>
    <t xml:space="preserve">  林业技术推广</t>
  </si>
  <si>
    <t>社会保障缴费</t>
  </si>
  <si>
    <t>总计</t>
  </si>
  <si>
    <t xml:space="preserve">  广播</t>
  </si>
  <si>
    <t>委托业务费</t>
  </si>
  <si>
    <t xml:space="preserve">  其他新菜地开发建设基金支出</t>
  </si>
  <si>
    <t xml:space="preserve"> 其他生活救助</t>
  </si>
  <si>
    <t>其他资源勘探信息等支出</t>
  </si>
  <si>
    <t xml:space="preserve">  计划生育服务</t>
  </si>
  <si>
    <t xml:space="preserve">  环境保护宣传</t>
  </si>
  <si>
    <t>宁乡市龙田镇</t>
  </si>
  <si>
    <t xml:space="preserve">  其他文化体育与传媒支出</t>
  </si>
  <si>
    <t>本年支出合计</t>
  </si>
  <si>
    <t xml:space="preserve">  其他医疗卫生与计划生育支出</t>
  </si>
  <si>
    <t>其他工资福利支出</t>
  </si>
  <si>
    <t>司法</t>
  </si>
  <si>
    <t xml:space="preserve">  南水北调工程基金收入</t>
  </si>
  <si>
    <t xml:space="preserve">  彩票公益金收入</t>
  </si>
  <si>
    <t xml:space="preserve">           支出总计</t>
  </si>
  <si>
    <t>其他商品和服务支出</t>
  </si>
  <si>
    <t xml:space="preserve">    行政事业类项目</t>
  </si>
  <si>
    <t>05表：支出预算分类汇总表</t>
  </si>
  <si>
    <t xml:space="preserve">  信息化事务</t>
  </si>
  <si>
    <t>其他支出</t>
  </si>
  <si>
    <t xml:space="preserve">  公务员医疗补助</t>
  </si>
  <si>
    <t xml:space="preserve">  地质灾害防治</t>
  </si>
  <si>
    <t xml:space="preserve"> 其他商品服务业等支出</t>
  </si>
  <si>
    <t xml:space="preserve">  防汛</t>
  </si>
  <si>
    <t>城乡社区支出</t>
  </si>
  <si>
    <t xml:space="preserve">  其他粮油事务支出</t>
  </si>
  <si>
    <t xml:space="preserve">  信访事务</t>
  </si>
  <si>
    <t>A</t>
  </si>
  <si>
    <t>事业运行（农业综合服务中心）</t>
  </si>
  <si>
    <t xml:space="preserve">  森林植被恢复费</t>
  </si>
  <si>
    <t xml:space="preserve">  死亡抚恤</t>
  </si>
  <si>
    <t xml:space="preserve"> 公共卫生</t>
  </si>
  <si>
    <t>债务付息支出</t>
  </si>
  <si>
    <t xml:space="preserve">    日常公用经费</t>
  </si>
  <si>
    <t xml:space="preserve">  林业防灾减灾</t>
  </si>
  <si>
    <t xml:space="preserve"> 残疾人事业</t>
  </si>
  <si>
    <t xml:space="preserve">  残疾人就业保障金收入</t>
  </si>
  <si>
    <t>　行政运行(政府机关）</t>
  </si>
  <si>
    <t xml:space="preserve"> 基层医疗卫生机构</t>
  </si>
  <si>
    <t>本 年 支 出 合 计</t>
  </si>
  <si>
    <t xml:space="preserve">  其他普通教育支出</t>
  </si>
  <si>
    <t xml:space="preserve">  生态保护</t>
  </si>
  <si>
    <t xml:space="preserve">  农村综合改革示范试点补助</t>
  </si>
  <si>
    <t xml:space="preserve">  服务业基础设施建设</t>
  </si>
  <si>
    <t xml:space="preserve"> 宗教事务</t>
  </si>
  <si>
    <t xml:space="preserve">  综合业务管理（社会事务综合服务中心）</t>
  </si>
  <si>
    <t xml:space="preserve"> 农村综合改革</t>
  </si>
  <si>
    <t>人力资源和社会保障管理事务</t>
  </si>
  <si>
    <t>二、项目支出</t>
  </si>
  <si>
    <t>十三、交通运输支出</t>
  </si>
  <si>
    <t xml:space="preserve">  行政单位医疗</t>
  </si>
  <si>
    <t>预算06表</t>
  </si>
  <si>
    <t xml:space="preserve">  其他计划生育事务支出</t>
  </si>
  <si>
    <t>预算科目</t>
  </si>
  <si>
    <t xml:space="preserve">  车辆通行费</t>
  </si>
  <si>
    <t>2020年“三公”经费预算表</t>
  </si>
  <si>
    <t xml:space="preserve">  标准化管理</t>
  </si>
  <si>
    <t xml:space="preserve">  其他公共卫生支出</t>
  </si>
  <si>
    <t xml:space="preserve">  城乡社区环境卫生</t>
  </si>
  <si>
    <t>基本建设类项目支出</t>
  </si>
  <si>
    <t xml:space="preserve"> 民政管理事务</t>
  </si>
  <si>
    <t xml:space="preserve">  其他社会保障和就业支出  </t>
  </si>
  <si>
    <t>　土地开发支出</t>
  </si>
  <si>
    <t>　农村公益事业</t>
  </si>
  <si>
    <t xml:space="preserve">  义务兵优待</t>
  </si>
  <si>
    <t xml:space="preserve"> 财政事务</t>
  </si>
  <si>
    <t xml:space="preserve">   行政运行</t>
  </si>
  <si>
    <t>行政事业单位离退休</t>
  </si>
  <si>
    <t>单位：元</t>
  </si>
  <si>
    <t>二十四、转移性支出</t>
  </si>
  <si>
    <t xml:space="preserve">  其他企业改革发展补助</t>
  </si>
  <si>
    <t xml:space="preserve"> 城乡社区公共设施（道路、水、电等）</t>
  </si>
  <si>
    <t xml:space="preserve">  农村基础设施建设支出</t>
  </si>
  <si>
    <t xml:space="preserve">  涉农贷款增量奖励</t>
  </si>
  <si>
    <t>债务发行费用支出</t>
  </si>
  <si>
    <t xml:space="preserve">  小型水库移民扶助基金收入</t>
  </si>
  <si>
    <t>支                   出</t>
  </si>
  <si>
    <t xml:space="preserve">  其他科学技术支出</t>
  </si>
  <si>
    <t>农业农村</t>
  </si>
  <si>
    <t>十一、城乡社区支出</t>
  </si>
  <si>
    <t>公共财政拨款（补助）</t>
  </si>
  <si>
    <t xml:space="preserve">  其他宣传事务支出</t>
  </si>
  <si>
    <t>住房保障支出</t>
  </si>
  <si>
    <t xml:space="preserve">  公共租赁住房</t>
  </si>
  <si>
    <t>灾害防治应急管理支出</t>
  </si>
  <si>
    <t>支 出 总 计</t>
  </si>
  <si>
    <t xml:space="preserve">  其他文化支出</t>
  </si>
  <si>
    <t>商品服务业等支出</t>
  </si>
  <si>
    <t xml:space="preserve">  农村基础设施建设</t>
  </si>
  <si>
    <t xml:space="preserve">  散装水泥专项资金收入</t>
  </si>
  <si>
    <t xml:space="preserve"> 扶贫</t>
  </si>
  <si>
    <t xml:space="preserve">  其他政协事务支出</t>
  </si>
  <si>
    <t xml:space="preserve">  其他优抚支出</t>
  </si>
  <si>
    <t xml:space="preserve">  农村中小学校舍建设</t>
  </si>
  <si>
    <t>十六、金融支出</t>
  </si>
  <si>
    <t xml:space="preserve">  农田水利</t>
  </si>
  <si>
    <t xml:space="preserve">  其他宗教事务支出</t>
  </si>
  <si>
    <t xml:space="preserve">  民兵</t>
  </si>
  <si>
    <t xml:space="preserve">  其他城乡社区管理事务支出</t>
  </si>
  <si>
    <t xml:space="preserve">  其他城市基础设施配套费安排的支出</t>
  </si>
  <si>
    <t xml:space="preserve">  大中型水库库区基金收入</t>
  </si>
  <si>
    <t>债务还本支出</t>
  </si>
  <si>
    <t>　行政运行（财政）</t>
  </si>
  <si>
    <t>上解上级支出</t>
  </si>
  <si>
    <t xml:space="preserve"> 污染减排</t>
  </si>
  <si>
    <t xml:space="preserve">  补助被征地农民支出</t>
  </si>
  <si>
    <t xml:space="preserve">    基本建设类项目</t>
  </si>
  <si>
    <t>十、节能环保支出</t>
  </si>
  <si>
    <t>商品和服务支出</t>
  </si>
  <si>
    <t xml:space="preserve">  综合治理和生态修复</t>
  </si>
  <si>
    <t>行政事业单位医疗</t>
  </si>
  <si>
    <t xml:space="preserve"> 林业</t>
  </si>
  <si>
    <t xml:space="preserve">  其他扶贫支出</t>
  </si>
  <si>
    <t>合     计</t>
  </si>
  <si>
    <t>单位名称</t>
  </si>
  <si>
    <t xml:space="preserve">  其他财政事务支出</t>
  </si>
  <si>
    <t xml:space="preserve"> 水土保持补偿费安排的支出</t>
  </si>
  <si>
    <t>工资福利支出</t>
  </si>
  <si>
    <t xml:space="preserve">  其他红十字事业支出</t>
  </si>
  <si>
    <t xml:space="preserve">   公务员医疗补助</t>
  </si>
  <si>
    <t xml:space="preserve">  其他商业流通事务支出</t>
  </si>
  <si>
    <t xml:space="preserve"> 人大事务</t>
  </si>
  <si>
    <t xml:space="preserve"> 其他一般公共服务支出</t>
  </si>
  <si>
    <t xml:space="preserve">  山西省煤炭可持续发展基金收入</t>
  </si>
  <si>
    <t xml:space="preserve">  新增建设用地土地有偿使用费收入</t>
  </si>
  <si>
    <t>科学技术支出</t>
  </si>
  <si>
    <t xml:space="preserve"> 人力资源事务</t>
  </si>
  <si>
    <t>专项转移支付</t>
  </si>
  <si>
    <t>支出合计</t>
  </si>
  <si>
    <t>残疾人就业保障金支出</t>
  </si>
  <si>
    <t>公务接待费</t>
  </si>
  <si>
    <t>三公经费预算数（财政拨款）</t>
  </si>
  <si>
    <t xml:space="preserve"> 住房改革支出</t>
  </si>
  <si>
    <t>离退休费</t>
  </si>
  <si>
    <t xml:space="preserve">  其他社会保障和就业支出</t>
  </si>
  <si>
    <t xml:space="preserve">  对高校毕业生到基层任职补助</t>
  </si>
  <si>
    <t xml:space="preserve">  育林基金收入</t>
  </si>
  <si>
    <t xml:space="preserve">  小学教育</t>
  </si>
  <si>
    <t xml:space="preserve"> 红十字事业</t>
  </si>
  <si>
    <t>工资奖金津补贴</t>
  </si>
  <si>
    <t xml:space="preserve"> 政府办及相关机构事务</t>
  </si>
  <si>
    <t>卫生健康支出</t>
  </si>
  <si>
    <t xml:space="preserve"> 行政事业单位医疗</t>
  </si>
  <si>
    <t xml:space="preserve">  伤残抚恤</t>
  </si>
  <si>
    <t>其他社会保障和就业支出</t>
  </si>
  <si>
    <t xml:space="preserve">  其他政府性基金收入</t>
  </si>
  <si>
    <t>结转下年</t>
  </si>
  <si>
    <t xml:space="preserve">  人民防空</t>
  </si>
  <si>
    <t>　其他公安支出</t>
  </si>
  <si>
    <t>社会保障和就业</t>
  </si>
  <si>
    <t xml:space="preserve"> 临时救助</t>
  </si>
  <si>
    <t xml:space="preserve">  其他污染减排支出</t>
  </si>
  <si>
    <t xml:space="preserve">  文化事业建设费收入</t>
  </si>
  <si>
    <t xml:space="preserve"> 文化</t>
  </si>
  <si>
    <t xml:space="preserve">  机关事业单位职业年金缴费支出</t>
  </si>
  <si>
    <t xml:space="preserve">  其他医疗保障支出</t>
  </si>
  <si>
    <t xml:space="preserve"> 质量技术监督与检验检疫事务</t>
  </si>
  <si>
    <t xml:space="preserve">  优抚对象医疗补助</t>
  </si>
  <si>
    <t>办公经费</t>
  </si>
  <si>
    <t xml:space="preserve"> 农业</t>
  </si>
  <si>
    <t xml:space="preserve">  地方政府一般债务还本支出</t>
  </si>
  <si>
    <t>设备购置</t>
  </si>
  <si>
    <t xml:space="preserve"> 发展与改革事务</t>
  </si>
  <si>
    <t>　农村环境保护</t>
  </si>
  <si>
    <t xml:space="preserve">  中小企业发展专项</t>
  </si>
  <si>
    <t>六、科学技术支出</t>
  </si>
  <si>
    <t xml:space="preserve"> 组织事务</t>
  </si>
  <si>
    <t xml:space="preserve"> 应急管理事务</t>
  </si>
  <si>
    <t xml:space="preserve">  政务公开审批（政务服务中心）</t>
  </si>
  <si>
    <t xml:space="preserve">  残疾人就业和扶贫</t>
  </si>
  <si>
    <t xml:space="preserve">  农村五保供养支出</t>
  </si>
  <si>
    <t>　粮食风险基金</t>
  </si>
  <si>
    <t xml:space="preserve"> 医疗保障</t>
  </si>
  <si>
    <t>　对村民委员会和村党支部的补助</t>
  </si>
  <si>
    <t>调出资金</t>
  </si>
  <si>
    <t xml:space="preserve"> 统战事务</t>
  </si>
  <si>
    <t xml:space="preserve">  其他林业支出</t>
  </si>
  <si>
    <t xml:space="preserve">  殡葬</t>
  </si>
  <si>
    <t>收 入 总 计</t>
  </si>
  <si>
    <t xml:space="preserve"> 地方政府一般债务还本支出</t>
  </si>
  <si>
    <t>一、基本支出</t>
  </si>
  <si>
    <t>培训费</t>
  </si>
  <si>
    <t>　其他教育支出</t>
  </si>
  <si>
    <t xml:space="preserve"> 其他文化体育与传媒支出</t>
  </si>
  <si>
    <t xml:space="preserve">  临时救助支出</t>
  </si>
  <si>
    <t xml:space="preserve"> 粮油事务</t>
  </si>
  <si>
    <t>二十三、其他支出</t>
  </si>
  <si>
    <t xml:space="preserve">  代表工作</t>
  </si>
  <si>
    <t>基本支出</t>
  </si>
  <si>
    <t>　老年福利</t>
  </si>
  <si>
    <t>十四、资源勘探信息等支出</t>
  </si>
  <si>
    <t xml:space="preserve">  农村中小学教学设施</t>
  </si>
  <si>
    <t xml:space="preserve">  城管执法</t>
  </si>
  <si>
    <t xml:space="preserve">  农业结构调整补贴 </t>
  </si>
  <si>
    <t xml:space="preserve">  森林培育</t>
  </si>
  <si>
    <t>预算数</t>
  </si>
  <si>
    <t xml:space="preserve"> 商贸事物</t>
  </si>
  <si>
    <t>B</t>
  </si>
  <si>
    <t xml:space="preserve">  地方水利建设基金收入</t>
  </si>
  <si>
    <t xml:space="preserve">    人员经费</t>
  </si>
  <si>
    <t xml:space="preserve">  其他群众团体事务支出</t>
  </si>
  <si>
    <t xml:space="preserve">  其他水利支出</t>
  </si>
  <si>
    <t>因公出国（境）费用</t>
  </si>
  <si>
    <t>　对村级一事一议的补助</t>
  </si>
  <si>
    <t>助学金</t>
  </si>
  <si>
    <t xml:space="preserve">  廉租住房</t>
  </si>
  <si>
    <t xml:space="preserve"> 纳入公共预算管理的非税收入拨款</t>
  </si>
  <si>
    <t>提租补贴</t>
  </si>
  <si>
    <t>预算02表</t>
  </si>
  <si>
    <t xml:space="preserve"> 统计信息事务</t>
  </si>
  <si>
    <t>　征地和拆迁补偿支出</t>
  </si>
  <si>
    <t xml:space="preserve"> 党委办公厅及相关机构事务</t>
  </si>
  <si>
    <t>项      目</t>
  </si>
  <si>
    <t xml:space="preserve"> 国防动员</t>
  </si>
  <si>
    <t xml:space="preserve">  棚户区改造支出</t>
  </si>
  <si>
    <t xml:space="preserve"> 国土资源等事务</t>
  </si>
  <si>
    <t xml:space="preserve"> 文物</t>
  </si>
  <si>
    <t xml:space="preserve">  基层政权和社区建设</t>
  </si>
  <si>
    <t xml:space="preserve"> 就业补助</t>
  </si>
  <si>
    <t>节能环保支出</t>
  </si>
  <si>
    <t xml:space="preserve">  农村人畜饮水</t>
  </si>
  <si>
    <t xml:space="preserve">  在乡复员.退伍军人生活补助</t>
  </si>
  <si>
    <t>商业服务业等支出</t>
  </si>
  <si>
    <t>　事业单位离退休</t>
  </si>
  <si>
    <t>债务转贷支出</t>
  </si>
  <si>
    <t xml:space="preserve"> 司法</t>
  </si>
  <si>
    <t xml:space="preserve">  转让政府还贷道路收费权收入</t>
  </si>
  <si>
    <t>九、卫生健康支出</t>
  </si>
  <si>
    <t xml:space="preserve"> 城市基础设施配套费安排的支出</t>
  </si>
  <si>
    <t xml:space="preserve">  地方政府其他一般债务利息支出</t>
  </si>
  <si>
    <t xml:space="preserve"> 企业改革补助</t>
  </si>
  <si>
    <t xml:space="preserve">  农村籍退伍士兵老年生活补助</t>
  </si>
  <si>
    <t xml:space="preserve">  初中教育</t>
  </si>
  <si>
    <t>科目名称</t>
  </si>
  <si>
    <t>四、公共安全支出</t>
  </si>
  <si>
    <t>二十、粮油物资储备支出</t>
  </si>
  <si>
    <t xml:space="preserve">  基础设施建设和经济发展</t>
  </si>
  <si>
    <t xml:space="preserve"> 政协事务</t>
  </si>
  <si>
    <t xml:space="preserve"> 自然灾害生活救助</t>
  </si>
  <si>
    <t>社会福利和救助</t>
  </si>
  <si>
    <t xml:space="preserve">  其他人大事务支出</t>
  </si>
  <si>
    <t xml:space="preserve">  国家重大水利工程建设基金收入</t>
  </si>
  <si>
    <t xml:space="preserve">  社会福利事业单位</t>
  </si>
  <si>
    <t xml:space="preserve"> 水利</t>
  </si>
  <si>
    <t xml:space="preserve">  无线电频率占用费</t>
  </si>
  <si>
    <t>二十一、灾害防治及应急管理支出</t>
  </si>
  <si>
    <t>文化体育与传媒支出</t>
  </si>
  <si>
    <t>单位：元       预算附01表</t>
  </si>
  <si>
    <t>项  目（按功能科目分类）</t>
  </si>
  <si>
    <t>金融支出</t>
  </si>
  <si>
    <t xml:space="preserve">  科普活动</t>
  </si>
  <si>
    <t>因公出国(境)费用</t>
  </si>
  <si>
    <t>二十七、债务发行费用支出</t>
  </si>
  <si>
    <t>三、国防支出</t>
  </si>
  <si>
    <t xml:space="preserve">  其他人力资源和社会保障管理事务支出</t>
  </si>
  <si>
    <t xml:space="preserve"> 小型水库移民后期扶持基金支出</t>
  </si>
  <si>
    <t xml:space="preserve">  其他节能环保支出</t>
  </si>
  <si>
    <t xml:space="preserve"> 其他金融支出</t>
  </si>
  <si>
    <t xml:space="preserve">  城市公用事业附加收入</t>
  </si>
  <si>
    <t>08表：乡镇政府性基金收支预算总表</t>
  </si>
  <si>
    <t>资源勘探信息等支出</t>
  </si>
  <si>
    <t xml:space="preserve">  其他农业支出</t>
  </si>
  <si>
    <t xml:space="preserve">  其他残疾人事业支出</t>
  </si>
  <si>
    <t xml:space="preserve">     一般行政管理事务</t>
  </si>
  <si>
    <t>十二、农林水支出</t>
  </si>
  <si>
    <t xml:space="preserve">  减排专项支出</t>
  </si>
  <si>
    <t xml:space="preserve">  水利工程运行与维护</t>
  </si>
  <si>
    <t>本年收入合计</t>
  </si>
  <si>
    <t>　水体</t>
  </si>
  <si>
    <t>个人农业生产补贴</t>
  </si>
  <si>
    <t>对个人和家庭的补助</t>
  </si>
  <si>
    <t>　农村道路建设</t>
  </si>
  <si>
    <t>单位：元</t>
  </si>
  <si>
    <t>预算04表</t>
  </si>
  <si>
    <t>填报单位：宁乡市龙田镇</t>
  </si>
  <si>
    <t>预算05表</t>
  </si>
  <si>
    <t xml:space="preserve">        06表：乡镇部门基本支出预算明细表</t>
  </si>
  <si>
    <t>单位:元    预算08表</t>
  </si>
  <si>
    <t xml:space="preserve">填报单位：宁乡市龙田镇 </t>
  </si>
  <si>
    <t>注：此表为自动生成表</t>
  </si>
  <si>
    <t>商品和服务支出</t>
  </si>
  <si>
    <t>02表：收入预算总表</t>
  </si>
  <si>
    <t>单位代码</t>
  </si>
  <si>
    <t>公共财政拨款</t>
  </si>
  <si>
    <t>其他收入</t>
  </si>
  <si>
    <t>纳入公共预算管理的非税收入拨款</t>
  </si>
  <si>
    <t>01表：乡镇部门收支预算总表</t>
  </si>
  <si>
    <t>一、公共财政拨款收入</t>
  </si>
  <si>
    <t xml:space="preserve">   经费拨款  </t>
  </si>
  <si>
    <t xml:space="preserve">   纳入公共预算管理的非税收入拨款</t>
  </si>
  <si>
    <t xml:space="preserve">   上级转移支付</t>
  </si>
  <si>
    <t xml:space="preserve">   专项转移支付 </t>
  </si>
  <si>
    <t>二、政府性基金拨款收入</t>
  </si>
  <si>
    <t>三、其他收入(特设资金)</t>
  </si>
  <si>
    <t>二十一、灾害防治应急管理支出</t>
  </si>
  <si>
    <t xml:space="preserve">             收入总计</t>
  </si>
  <si>
    <t>注：本表为自动生成</t>
  </si>
  <si>
    <t>说明：本表为空表，根据宁乡市财政局预算要求，由于政府性基金收入难以预算，所有政府性基金均列入上级转移支付收入和专项转移支付收入。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</si>
</sst>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_ ;\-#,##0.00;;"/>
    <numFmt numFmtId="178" formatCode="0.00_ ;\-0.00;;"/>
    <numFmt numFmtId="179" formatCode="0.00_ ;\-0.00"/>
  </numFmts>
  <fonts count="55">
    <font>
      <sz val="10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b/>
      <sz val="17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12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Arial"/>
      <family val="2"/>
    </font>
    <font>
      <b/>
      <sz val="19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1"/>
    </font>
    <font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8"/>
      <name val="宋体"/>
      <family val="0"/>
    </font>
    <font>
      <u val="single"/>
      <sz val="11"/>
      <color indexed="12"/>
      <name val="仿宋_GB2312"/>
      <family val="1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62"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7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12" fillId="0" borderId="10" xfId="0" applyNumberFormat="1" applyFont="1" applyFill="1" applyBorder="1" applyAlignment="1" applyProtection="1">
      <alignment horizontal="center"/>
      <protection/>
    </xf>
    <xf numFmtId="177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176" fontId="23" fillId="0" borderId="11" xfId="0" applyNumberFormat="1" applyFont="1" applyFill="1" applyBorder="1" applyAlignment="1" applyProtection="1">
      <alignment horizontal="right" vertical="center"/>
      <protection/>
    </xf>
    <xf numFmtId="176" fontId="22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shrinkToFi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176" fontId="12" fillId="0" borderId="11" xfId="0" applyNumberFormat="1" applyFont="1" applyFill="1" applyBorder="1" applyAlignment="1" applyProtection="1">
      <alignment horizontal="right" vertical="center" shrinkToFit="1"/>
      <protection/>
    </xf>
    <xf numFmtId="0" fontId="12" fillId="0" borderId="11" xfId="0" applyNumberFormat="1" applyFont="1" applyFill="1" applyBorder="1" applyAlignment="1" applyProtection="1">
      <alignment horizontal="right" vertical="center" shrinkToFit="1"/>
      <protection/>
    </xf>
    <xf numFmtId="0" fontId="1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NumberFormat="1" applyFont="1" applyFill="1" applyBorder="1" applyAlignment="1" applyProtection="1">
      <alignment horizontal="right" vertical="center" shrinkToFit="1"/>
      <protection/>
    </xf>
    <xf numFmtId="176" fontId="23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 applyProtection="1">
      <alignment horizontal="left" vertical="center" shrinkToFit="1"/>
      <protection/>
    </xf>
    <xf numFmtId="0" fontId="20" fillId="0" borderId="11" xfId="0" applyNumberFormat="1" applyFont="1" applyFill="1" applyBorder="1" applyAlignment="1" applyProtection="1">
      <alignment horizontal="left" vertical="center" shrinkToFit="1"/>
      <protection/>
    </xf>
    <xf numFmtId="0" fontId="12" fillId="0" borderId="0" xfId="0" applyNumberFormat="1" applyFont="1" applyFill="1" applyBorder="1" applyAlignment="1" applyProtection="1">
      <alignment horizontal="left" vertical="center" shrinkToFi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 shrinkToFit="1"/>
      <protection/>
    </xf>
    <xf numFmtId="178" fontId="12" fillId="0" borderId="11" xfId="0" applyNumberFormat="1" applyFont="1" applyFill="1" applyBorder="1" applyAlignment="1" applyProtection="1">
      <alignment horizontal="center" vertical="center" shrinkToFit="1"/>
      <protection/>
    </xf>
    <xf numFmtId="177" fontId="12" fillId="0" borderId="11" xfId="0" applyNumberFormat="1" applyFont="1" applyFill="1" applyBorder="1" applyAlignment="1" applyProtection="1">
      <alignment horizontal="right" vertical="center" shrinkToFit="1"/>
      <protection/>
    </xf>
    <xf numFmtId="0" fontId="4" fillId="0" borderId="11" xfId="0" applyNumberFormat="1" applyFont="1" applyFill="1" applyBorder="1" applyAlignment="1" applyProtection="1">
      <alignment horizontal="left" vertical="center" shrinkToFi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shrinkToFit="1"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shrinkToFit="1"/>
      <protection/>
    </xf>
    <xf numFmtId="177" fontId="7" fillId="0" borderId="11" xfId="0" applyNumberFormat="1" applyFont="1" applyFill="1" applyBorder="1" applyAlignment="1" applyProtection="1">
      <alignment horizontal="right" vertical="center" shrinkToFi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177" fontId="7" fillId="0" borderId="11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177" fontId="12" fillId="0" borderId="12" xfId="0" applyNumberFormat="1" applyFont="1" applyFill="1" applyBorder="1" applyAlignment="1" applyProtection="1">
      <alignment horizontal="right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177" fontId="12" fillId="0" borderId="10" xfId="0" applyNumberFormat="1" applyFont="1" applyFill="1" applyBorder="1" applyAlignment="1" applyProtection="1">
      <alignment horizontal="right" vertical="center"/>
      <protection/>
    </xf>
    <xf numFmtId="0" fontId="12" fillId="33" borderId="13" xfId="0" applyNumberFormat="1" applyFont="1" applyFill="1" applyBorder="1" applyAlignment="1" applyProtection="1">
      <alignment horizontal="center"/>
      <protection/>
    </xf>
    <xf numFmtId="0" fontId="12" fillId="33" borderId="13" xfId="0" applyNumberFormat="1" applyFont="1" applyFill="1" applyBorder="1" applyAlignment="1" applyProtection="1">
      <alignment vertical="center"/>
      <protection/>
    </xf>
    <xf numFmtId="0" fontId="12" fillId="33" borderId="1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 applyProtection="1">
      <alignment horizontal="center" vertical="center" shrinkToFit="1"/>
      <protection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179" fontId="19" fillId="0" borderId="11" xfId="0" applyNumberFormat="1" applyFont="1" applyFill="1" applyBorder="1" applyAlignment="1" applyProtection="1">
      <alignment horizontal="right" vertical="center"/>
      <protection/>
    </xf>
    <xf numFmtId="0" fontId="17" fillId="33" borderId="13" xfId="0" applyNumberFormat="1" applyFont="1" applyFill="1" applyBorder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77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horizontal="right" vertical="center" shrinkToFit="1"/>
      <protection/>
    </xf>
    <xf numFmtId="177" fontId="2" fillId="0" borderId="17" xfId="0" applyNumberFormat="1" applyFont="1" applyFill="1" applyBorder="1" applyAlignment="1" applyProtection="1">
      <alignment horizontal="right" vertical="center" shrinkToFi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177" fontId="2" fillId="0" borderId="19" xfId="0" applyNumberFormat="1" applyFont="1" applyFill="1" applyBorder="1" applyAlignment="1" applyProtection="1">
      <alignment horizontal="right" vertical="center" shrinkToFi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177" fontId="2" fillId="0" borderId="20" xfId="0" applyNumberFormat="1" applyFont="1" applyFill="1" applyBorder="1" applyAlignment="1" applyProtection="1">
      <alignment horizontal="right" vertical="center" shrinkToFi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177" fontId="2" fillId="0" borderId="22" xfId="0" applyNumberFormat="1" applyFont="1" applyFill="1" applyBorder="1" applyAlignment="1" applyProtection="1">
      <alignment horizontal="right" vertical="center" shrinkToFi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177" fontId="2" fillId="0" borderId="23" xfId="0" applyNumberFormat="1" applyFont="1" applyFill="1" applyBorder="1" applyAlignment="1" applyProtection="1">
      <alignment horizontal="right" vertical="center" shrinkToFi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24" xfId="0" applyNumberFormat="1" applyFont="1" applyFill="1" applyBorder="1" applyAlignment="1" applyProtection="1">
      <alignment horizontal="right" vertical="center" shrinkToFit="1"/>
      <protection/>
    </xf>
    <xf numFmtId="0" fontId="2" fillId="0" borderId="25" xfId="0" applyNumberFormat="1" applyFont="1" applyFill="1" applyBorder="1" applyAlignment="1" applyProtection="1">
      <alignment horizontal="center" vertical="center" shrinkToFit="1"/>
      <protection/>
    </xf>
    <xf numFmtId="177" fontId="2" fillId="0" borderId="26" xfId="0" applyNumberFormat="1" applyFont="1" applyFill="1" applyBorder="1" applyAlignment="1" applyProtection="1">
      <alignment horizontal="right" vertical="center" shrinkToFi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177" fontId="2" fillId="0" borderId="28" xfId="0" applyNumberFormat="1" applyFont="1" applyFill="1" applyBorder="1" applyAlignment="1" applyProtection="1">
      <alignment horizontal="right" vertical="center" shrinkToFi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177" fontId="2" fillId="0" borderId="29" xfId="0" applyNumberFormat="1" applyFont="1" applyFill="1" applyBorder="1" applyAlignment="1" applyProtection="1">
      <alignment horizontal="right" vertical="center" shrinkToFit="1"/>
      <protection/>
    </xf>
    <xf numFmtId="0" fontId="2" fillId="0" borderId="30" xfId="0" applyNumberFormat="1" applyFont="1" applyFill="1" applyBorder="1" applyAlignment="1" applyProtection="1">
      <alignment horizontal="center" vertical="center" shrinkToFit="1"/>
      <protection/>
    </xf>
    <xf numFmtId="177" fontId="2" fillId="0" borderId="31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1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2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shrinkToFit="1"/>
      <protection/>
    </xf>
    <xf numFmtId="0" fontId="4" fillId="0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shrinkToFi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shrinkToFit="1"/>
      <protection/>
    </xf>
    <xf numFmtId="0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 shrinkToFi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3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FFFFFF"/>
      <rgbColor rgb="0033CCCC"/>
      <rgbColor rgb="0080FF00"/>
      <rgbColor rgb="0000FF80"/>
      <rgbColor rgb="00AFAFAF"/>
      <rgbColor rgb="00ACA899"/>
      <rgbColor rgb="00DCE8F6"/>
      <rgbColor rgb="00FF0000"/>
      <rgbColor rgb="00FFFF00"/>
      <rgbColor rgb="00C0C0C0"/>
      <rgbColor rgb="00E1E1E1"/>
      <rgbColor rgb="00C8C8C8"/>
      <rgbColor rgb="00808080"/>
      <rgbColor rgb="0080FF8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8.28125" style="3" customWidth="1"/>
    <col min="2" max="2" width="18.00390625" style="3" customWidth="1"/>
    <col min="3" max="3" width="29.28125" style="3" customWidth="1"/>
    <col min="4" max="4" width="19.7109375" style="3" customWidth="1"/>
    <col min="5" max="5" width="27.57421875" style="3" customWidth="1"/>
    <col min="6" max="6" width="20.7109375" style="3" customWidth="1"/>
    <col min="7" max="16384" width="9.140625" style="3" customWidth="1"/>
  </cols>
  <sheetData>
    <row r="1" spans="1:6" ht="31.5" customHeight="1">
      <c r="A1" s="112" t="s">
        <v>487</v>
      </c>
      <c r="B1" s="112"/>
      <c r="C1" s="112"/>
      <c r="D1" s="112"/>
      <c r="E1" s="112"/>
      <c r="F1" s="112"/>
    </row>
    <row r="2" spans="1:6" ht="21" customHeight="1" thickBot="1">
      <c r="A2" s="78" t="s">
        <v>154</v>
      </c>
      <c r="B2" s="115" t="s">
        <v>207</v>
      </c>
      <c r="C2" s="116"/>
      <c r="D2" s="79"/>
      <c r="E2" s="80" t="s">
        <v>269</v>
      </c>
      <c r="F2" s="81" t="s">
        <v>118</v>
      </c>
    </row>
    <row r="3" spans="1:6" ht="22.5" customHeight="1">
      <c r="A3" s="113" t="s">
        <v>74</v>
      </c>
      <c r="B3" s="114"/>
      <c r="C3" s="114" t="s">
        <v>277</v>
      </c>
      <c r="D3" s="114"/>
      <c r="E3" s="114" t="s">
        <v>277</v>
      </c>
      <c r="F3" s="117"/>
    </row>
    <row r="4" spans="1:6" ht="22.5" customHeight="1">
      <c r="A4" s="82" t="s">
        <v>48</v>
      </c>
      <c r="B4" s="83" t="s">
        <v>396</v>
      </c>
      <c r="C4" s="83" t="s">
        <v>449</v>
      </c>
      <c r="D4" s="83" t="s">
        <v>396</v>
      </c>
      <c r="E4" s="83" t="s">
        <v>108</v>
      </c>
      <c r="F4" s="84" t="s">
        <v>396</v>
      </c>
    </row>
    <row r="5" spans="1:6" ht="22.5" customHeight="1">
      <c r="A5" s="85" t="s">
        <v>488</v>
      </c>
      <c r="B5" s="86">
        <f>SUM(B6:B9)</f>
        <v>70446581.64</v>
      </c>
      <c r="C5" s="4" t="s">
        <v>172</v>
      </c>
      <c r="D5" s="86">
        <v>12606242</v>
      </c>
      <c r="E5" s="4" t="s">
        <v>381</v>
      </c>
      <c r="F5" s="87">
        <v>13148036.64</v>
      </c>
    </row>
    <row r="6" spans="1:6" ht="22.5" customHeight="1">
      <c r="A6" s="88" t="s">
        <v>489</v>
      </c>
      <c r="B6" s="86">
        <v>13315900</v>
      </c>
      <c r="C6" s="4" t="s">
        <v>57</v>
      </c>
      <c r="D6" s="86">
        <v>0</v>
      </c>
      <c r="E6" s="4" t="s">
        <v>400</v>
      </c>
      <c r="F6" s="87">
        <v>10439934.64</v>
      </c>
    </row>
    <row r="7" spans="1:6" ht="22.5" customHeight="1">
      <c r="A7" s="89" t="s">
        <v>490</v>
      </c>
      <c r="B7" s="86">
        <v>200000</v>
      </c>
      <c r="C7" s="4" t="s">
        <v>454</v>
      </c>
      <c r="D7" s="86">
        <v>50000</v>
      </c>
      <c r="E7" s="4" t="s">
        <v>234</v>
      </c>
      <c r="F7" s="87">
        <v>2708102</v>
      </c>
    </row>
    <row r="8" spans="1:6" ht="22.5" customHeight="1">
      <c r="A8" s="88" t="s">
        <v>491</v>
      </c>
      <c r="B8" s="86">
        <v>21152300</v>
      </c>
      <c r="C8" s="4" t="s">
        <v>435</v>
      </c>
      <c r="D8" s="86">
        <v>785459</v>
      </c>
      <c r="E8" s="4" t="s">
        <v>249</v>
      </c>
      <c r="F8" s="87">
        <v>57298545</v>
      </c>
    </row>
    <row r="9" spans="1:6" ht="22.5" customHeight="1">
      <c r="A9" s="88" t="s">
        <v>492</v>
      </c>
      <c r="B9" s="86">
        <v>35778381.64</v>
      </c>
      <c r="C9" s="4" t="s">
        <v>134</v>
      </c>
      <c r="D9" s="86">
        <v>3947376</v>
      </c>
      <c r="E9" s="4" t="s">
        <v>307</v>
      </c>
      <c r="F9" s="87">
        <v>0</v>
      </c>
    </row>
    <row r="10" spans="1:6" ht="22.5" customHeight="1">
      <c r="A10" s="88" t="s">
        <v>493</v>
      </c>
      <c r="B10" s="86">
        <v>0</v>
      </c>
      <c r="C10" s="4" t="s">
        <v>366</v>
      </c>
      <c r="D10" s="86">
        <v>0</v>
      </c>
      <c r="E10" s="4" t="s">
        <v>217</v>
      </c>
      <c r="F10" s="87">
        <v>57298545</v>
      </c>
    </row>
    <row r="11" spans="1:6" ht="22.5" customHeight="1">
      <c r="A11" s="88" t="s">
        <v>494</v>
      </c>
      <c r="B11" s="86">
        <v>0</v>
      </c>
      <c r="C11" s="4" t="s">
        <v>189</v>
      </c>
      <c r="D11" s="86">
        <v>420000</v>
      </c>
      <c r="E11" s="4" t="s">
        <v>16</v>
      </c>
      <c r="F11" s="87">
        <v>0</v>
      </c>
    </row>
    <row r="12" spans="1:6" ht="22.5" customHeight="1">
      <c r="A12" s="88"/>
      <c r="B12" s="86">
        <v>0</v>
      </c>
      <c r="C12" s="4" t="s">
        <v>60</v>
      </c>
      <c r="D12" s="86">
        <v>4371573.8</v>
      </c>
      <c r="E12" s="4" t="s">
        <v>113</v>
      </c>
      <c r="F12" s="87">
        <v>0</v>
      </c>
    </row>
    <row r="13" spans="1:6" ht="22.5" customHeight="1">
      <c r="A13" s="88"/>
      <c r="B13" s="86">
        <v>0</v>
      </c>
      <c r="C13" s="4" t="s">
        <v>428</v>
      </c>
      <c r="D13" s="86">
        <v>5199054.92</v>
      </c>
      <c r="E13" s="4" t="s">
        <v>67</v>
      </c>
      <c r="F13" s="87">
        <v>0</v>
      </c>
    </row>
    <row r="14" spans="1:6" ht="22.5" customHeight="1">
      <c r="A14" s="88"/>
      <c r="B14" s="86">
        <v>0</v>
      </c>
      <c r="C14" s="4" t="s">
        <v>308</v>
      </c>
      <c r="D14" s="86">
        <v>5905484</v>
      </c>
      <c r="E14" s="4"/>
      <c r="F14" s="87">
        <v>0</v>
      </c>
    </row>
    <row r="15" spans="1:6" ht="22.5" customHeight="1">
      <c r="A15" s="88"/>
      <c r="B15" s="86">
        <v>0</v>
      </c>
      <c r="C15" s="4" t="s">
        <v>280</v>
      </c>
      <c r="D15" s="86">
        <v>3500000</v>
      </c>
      <c r="E15" s="4"/>
      <c r="F15" s="87">
        <v>0</v>
      </c>
    </row>
    <row r="16" spans="1:6" ht="22.5" customHeight="1">
      <c r="A16" s="88"/>
      <c r="B16" s="86">
        <v>0</v>
      </c>
      <c r="C16" s="4" t="s">
        <v>465</v>
      </c>
      <c r="D16" s="86">
        <v>24136777</v>
      </c>
      <c r="E16" s="4"/>
      <c r="F16" s="87">
        <v>0</v>
      </c>
    </row>
    <row r="17" spans="1:6" ht="22.5" customHeight="1">
      <c r="A17" s="88"/>
      <c r="B17" s="86">
        <v>0</v>
      </c>
      <c r="C17" s="4" t="s">
        <v>250</v>
      </c>
      <c r="D17" s="86">
        <v>0</v>
      </c>
      <c r="E17" s="4"/>
      <c r="F17" s="87">
        <v>0</v>
      </c>
    </row>
    <row r="18" spans="1:6" ht="22.5" customHeight="1">
      <c r="A18" s="88"/>
      <c r="B18" s="86">
        <v>0</v>
      </c>
      <c r="C18" s="4" t="s">
        <v>391</v>
      </c>
      <c r="D18" s="86">
        <v>0</v>
      </c>
      <c r="E18" s="4"/>
      <c r="F18" s="87">
        <v>0</v>
      </c>
    </row>
    <row r="19" spans="1:6" ht="22.5" customHeight="1">
      <c r="A19" s="88"/>
      <c r="B19" s="86">
        <v>0</v>
      </c>
      <c r="C19" s="4" t="s">
        <v>79</v>
      </c>
      <c r="D19" s="86">
        <v>0</v>
      </c>
      <c r="E19" s="4"/>
      <c r="F19" s="87">
        <v>0</v>
      </c>
    </row>
    <row r="20" spans="1:6" ht="22.5" customHeight="1">
      <c r="A20" s="88"/>
      <c r="B20" s="86">
        <v>0</v>
      </c>
      <c r="C20" s="4" t="s">
        <v>295</v>
      </c>
      <c r="D20" s="86">
        <v>0</v>
      </c>
      <c r="E20" s="4"/>
      <c r="F20" s="87">
        <v>0</v>
      </c>
    </row>
    <row r="21" spans="1:6" ht="22.5" customHeight="1">
      <c r="A21" s="88"/>
      <c r="B21" s="86">
        <v>0</v>
      </c>
      <c r="C21" s="4" t="s">
        <v>149</v>
      </c>
      <c r="D21" s="86">
        <v>0</v>
      </c>
      <c r="E21" s="4"/>
      <c r="F21" s="87">
        <v>0</v>
      </c>
    </row>
    <row r="22" spans="1:6" ht="22.5" customHeight="1">
      <c r="A22" s="88"/>
      <c r="B22" s="86">
        <v>0</v>
      </c>
      <c r="C22" s="4" t="s">
        <v>82</v>
      </c>
      <c r="D22" s="86">
        <v>4655300</v>
      </c>
      <c r="E22" s="4"/>
      <c r="F22" s="87">
        <v>0</v>
      </c>
    </row>
    <row r="23" spans="1:6" ht="22.5" customHeight="1">
      <c r="A23" s="88"/>
      <c r="B23" s="86">
        <v>0</v>
      </c>
      <c r="C23" s="4" t="s">
        <v>151</v>
      </c>
      <c r="D23" s="86">
        <v>4116314.92</v>
      </c>
      <c r="E23" s="4"/>
      <c r="F23" s="87">
        <v>0</v>
      </c>
    </row>
    <row r="24" spans="1:6" ht="22.5" customHeight="1">
      <c r="A24" s="90"/>
      <c r="B24" s="91">
        <v>0</v>
      </c>
      <c r="C24" s="92" t="s">
        <v>436</v>
      </c>
      <c r="D24" s="91">
        <v>0</v>
      </c>
      <c r="E24" s="92"/>
      <c r="F24" s="93">
        <v>0</v>
      </c>
    </row>
    <row r="25" spans="1:6" ht="22.5" customHeight="1">
      <c r="A25" s="94"/>
      <c r="B25" s="95">
        <v>0</v>
      </c>
      <c r="C25" s="96" t="s">
        <v>495</v>
      </c>
      <c r="D25" s="95">
        <v>753000</v>
      </c>
      <c r="E25" s="94"/>
      <c r="F25" s="95">
        <v>0</v>
      </c>
    </row>
    <row r="26" spans="1:6" ht="22.5" customHeight="1">
      <c r="A26" s="97"/>
      <c r="B26" s="98">
        <v>0</v>
      </c>
      <c r="C26" s="99" t="s">
        <v>124</v>
      </c>
      <c r="D26" s="98">
        <v>0</v>
      </c>
      <c r="E26" s="99"/>
      <c r="F26" s="100">
        <v>0</v>
      </c>
    </row>
    <row r="27" spans="1:6" ht="22.5" customHeight="1">
      <c r="A27" s="88"/>
      <c r="B27" s="86">
        <v>0</v>
      </c>
      <c r="C27" s="4" t="s">
        <v>387</v>
      </c>
      <c r="D27" s="86">
        <v>0</v>
      </c>
      <c r="E27" s="4"/>
      <c r="F27" s="87">
        <v>0</v>
      </c>
    </row>
    <row r="28" spans="1:6" ht="22.5" customHeight="1">
      <c r="A28" s="88"/>
      <c r="B28" s="86">
        <v>0</v>
      </c>
      <c r="C28" s="4" t="s">
        <v>270</v>
      </c>
      <c r="D28" s="86">
        <v>0</v>
      </c>
      <c r="E28" s="4"/>
      <c r="F28" s="87">
        <v>0</v>
      </c>
    </row>
    <row r="29" spans="1:6" ht="22.5" customHeight="1">
      <c r="A29" s="88"/>
      <c r="B29" s="86">
        <v>0</v>
      </c>
      <c r="C29" s="4" t="s">
        <v>103</v>
      </c>
      <c r="D29" s="86">
        <v>0</v>
      </c>
      <c r="E29" s="4"/>
      <c r="F29" s="87">
        <v>0</v>
      </c>
    </row>
    <row r="30" spans="1:6" ht="22.5" customHeight="1">
      <c r="A30" s="88"/>
      <c r="B30" s="86">
        <v>0</v>
      </c>
      <c r="C30" s="4" t="s">
        <v>160</v>
      </c>
      <c r="D30" s="86">
        <v>0</v>
      </c>
      <c r="E30" s="4"/>
      <c r="F30" s="87">
        <v>0</v>
      </c>
    </row>
    <row r="31" spans="1:6" ht="22.5" customHeight="1">
      <c r="A31" s="88"/>
      <c r="B31" s="86">
        <v>0</v>
      </c>
      <c r="C31" s="4" t="s">
        <v>453</v>
      </c>
      <c r="D31" s="86">
        <v>0</v>
      </c>
      <c r="E31" s="4"/>
      <c r="F31" s="87">
        <v>0</v>
      </c>
    </row>
    <row r="32" spans="1:6" ht="22.5" customHeight="1">
      <c r="A32" s="101" t="s">
        <v>468</v>
      </c>
      <c r="B32" s="86">
        <f>B5+B10+B11</f>
        <v>70446581.64</v>
      </c>
      <c r="C32" s="102" t="s">
        <v>209</v>
      </c>
      <c r="D32" s="86">
        <f>SUM(D5:D31)</f>
        <v>70446581.64</v>
      </c>
      <c r="E32" s="102" t="s">
        <v>209</v>
      </c>
      <c r="F32" s="87">
        <f>F5+F8+F11+F12+F13</f>
        <v>70446581.64</v>
      </c>
    </row>
    <row r="33" spans="1:6" ht="22.5" customHeight="1">
      <c r="A33" s="88" t="s">
        <v>101</v>
      </c>
      <c r="B33" s="86">
        <v>0</v>
      </c>
      <c r="C33" s="4" t="s">
        <v>347</v>
      </c>
      <c r="D33" s="103">
        <f>B34-D32</f>
        <v>0</v>
      </c>
      <c r="E33" s="104"/>
      <c r="F33" s="105">
        <v>0</v>
      </c>
    </row>
    <row r="34" spans="1:6" ht="22.5" customHeight="1">
      <c r="A34" s="88" t="s">
        <v>496</v>
      </c>
      <c r="B34" s="86">
        <f>B32+B33</f>
        <v>70446581.64</v>
      </c>
      <c r="C34" s="4" t="s">
        <v>215</v>
      </c>
      <c r="D34" s="103">
        <f>D32+D33</f>
        <v>70446581.64</v>
      </c>
      <c r="E34" s="104"/>
      <c r="F34" s="105">
        <v>0</v>
      </c>
    </row>
    <row r="35" spans="1:6" ht="22.5" customHeight="1" thickBot="1">
      <c r="A35" s="106" t="s">
        <v>497</v>
      </c>
      <c r="B35" s="107"/>
      <c r="C35" s="108"/>
      <c r="D35" s="109"/>
      <c r="E35" s="110"/>
      <c r="F35" s="111"/>
    </row>
  </sheetData>
  <sheetProtection/>
  <mergeCells count="6">
    <mergeCell ref="A35:F35"/>
    <mergeCell ref="A1:F1"/>
    <mergeCell ref="A3:B3"/>
    <mergeCell ref="B2:C2"/>
    <mergeCell ref="C3:D3"/>
    <mergeCell ref="E3:F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F21" sqref="F21"/>
    </sheetView>
  </sheetViews>
  <sheetFormatPr defaultColWidth="9.140625" defaultRowHeight="14.25" customHeight="1"/>
  <cols>
    <col min="1" max="2" width="8.7109375" style="0" customWidth="1"/>
    <col min="3" max="3" width="14.00390625" style="0" customWidth="1"/>
    <col min="4" max="5" width="16.140625" style="0" customWidth="1"/>
    <col min="6" max="6" width="13.57421875" style="0" customWidth="1"/>
    <col min="7" max="7" width="12.421875" style="0" customWidth="1"/>
    <col min="8" max="8" width="13.57421875" style="0" customWidth="1"/>
    <col min="9" max="9" width="15.28125" style="0" customWidth="1"/>
    <col min="10" max="10" width="8.8515625" style="0" customWidth="1"/>
    <col min="11" max="11" width="8.57421875" style="0" customWidth="1"/>
    <col min="12" max="12" width="7.00390625" style="0" customWidth="1"/>
  </cols>
  <sheetData>
    <row r="1" spans="1:12" ht="19.5" customHeight="1">
      <c r="A1" s="126" t="s">
        <v>482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7"/>
    </row>
    <row r="2" spans="1:12" ht="19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22.5" customHeight="1">
      <c r="A3" s="69"/>
      <c r="B3" s="70"/>
      <c r="C3" s="71"/>
      <c r="D3" s="71"/>
      <c r="E3" s="71"/>
      <c r="F3" s="71"/>
      <c r="G3" s="71"/>
      <c r="H3" s="71"/>
      <c r="I3" s="71"/>
      <c r="J3" s="71"/>
      <c r="K3" s="72" t="s">
        <v>269</v>
      </c>
      <c r="L3" s="72" t="s">
        <v>409</v>
      </c>
    </row>
    <row r="4" spans="1:12" ht="22.5" customHeight="1">
      <c r="A4" s="124" t="s">
        <v>483</v>
      </c>
      <c r="B4" s="130" t="s">
        <v>315</v>
      </c>
      <c r="C4" s="124" t="s">
        <v>199</v>
      </c>
      <c r="D4" s="131" t="s">
        <v>484</v>
      </c>
      <c r="E4" s="132"/>
      <c r="F4" s="132"/>
      <c r="G4" s="132"/>
      <c r="H4" s="132"/>
      <c r="I4" s="133"/>
      <c r="J4" s="133" t="s">
        <v>71</v>
      </c>
      <c r="K4" s="124" t="s">
        <v>485</v>
      </c>
      <c r="L4" s="118" t="s">
        <v>101</v>
      </c>
    </row>
    <row r="5" spans="1:12" ht="46.5" customHeight="1">
      <c r="A5" s="124"/>
      <c r="B5" s="124"/>
      <c r="C5" s="124"/>
      <c r="D5" s="119" t="s">
        <v>196</v>
      </c>
      <c r="E5" s="121" t="s">
        <v>17</v>
      </c>
      <c r="F5" s="122"/>
      <c r="G5" s="123" t="s">
        <v>486</v>
      </c>
      <c r="H5" s="125" t="s">
        <v>186</v>
      </c>
      <c r="I5" s="125" t="s">
        <v>328</v>
      </c>
      <c r="J5" s="118"/>
      <c r="K5" s="124"/>
      <c r="L5" s="118"/>
    </row>
    <row r="6" spans="1:12" ht="46.5" customHeight="1">
      <c r="A6" s="124"/>
      <c r="B6" s="124"/>
      <c r="C6" s="124"/>
      <c r="D6" s="120"/>
      <c r="E6" s="73" t="s">
        <v>75</v>
      </c>
      <c r="F6" s="73" t="s">
        <v>183</v>
      </c>
      <c r="G6" s="124"/>
      <c r="H6" s="125"/>
      <c r="I6" s="125"/>
      <c r="J6" s="118"/>
      <c r="K6" s="124"/>
      <c r="L6" s="118"/>
    </row>
    <row r="7" spans="1:12" s="3" customFormat="1" ht="31.5" customHeight="1">
      <c r="A7" s="6">
        <v>624001</v>
      </c>
      <c r="B7" s="74"/>
      <c r="C7" s="5">
        <v>70446581.64</v>
      </c>
      <c r="D7" s="5">
        <v>70446581.64</v>
      </c>
      <c r="E7" s="5">
        <v>10715900</v>
      </c>
      <c r="F7" s="75">
        <v>2600000</v>
      </c>
      <c r="G7" s="5">
        <v>200000</v>
      </c>
      <c r="H7" s="5">
        <v>21152300</v>
      </c>
      <c r="I7" s="5">
        <v>35778381.64</v>
      </c>
      <c r="J7" s="5">
        <v>0</v>
      </c>
      <c r="K7" s="5">
        <v>0</v>
      </c>
      <c r="L7" s="5">
        <v>0</v>
      </c>
    </row>
    <row r="8" spans="1:12" s="3" customFormat="1" ht="31.5" customHeight="1">
      <c r="A8" s="6">
        <v>0</v>
      </c>
      <c r="B8" s="74"/>
      <c r="C8" s="5">
        <f aca="true" t="shared" si="0" ref="C8:C14">D8+J8+K8+L8</f>
        <v>0</v>
      </c>
      <c r="D8" s="5">
        <f aca="true" t="shared" si="1" ref="D8:D14">SUM(E8:I8)</f>
        <v>0</v>
      </c>
      <c r="E8" s="5">
        <v>0</v>
      </c>
      <c r="F8" s="7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s="3" customFormat="1" ht="31.5" customHeight="1">
      <c r="A9" s="6">
        <v>0</v>
      </c>
      <c r="B9" s="74"/>
      <c r="C9" s="5">
        <f t="shared" si="0"/>
        <v>0</v>
      </c>
      <c r="D9" s="5">
        <f t="shared" si="1"/>
        <v>0</v>
      </c>
      <c r="E9" s="5">
        <v>0</v>
      </c>
      <c r="F9" s="7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s="3" customFormat="1" ht="31.5" customHeight="1">
      <c r="A10" s="6">
        <v>0</v>
      </c>
      <c r="B10" s="74"/>
      <c r="C10" s="76">
        <f t="shared" si="0"/>
        <v>0</v>
      </c>
      <c r="D10" s="76">
        <f t="shared" si="1"/>
        <v>0</v>
      </c>
      <c r="E10" s="76">
        <v>0</v>
      </c>
      <c r="F10" s="77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</row>
    <row r="11" spans="1:12" s="3" customFormat="1" ht="31.5" customHeight="1">
      <c r="A11" s="6">
        <v>0</v>
      </c>
      <c r="B11" s="74"/>
      <c r="C11" s="76">
        <f t="shared" si="0"/>
        <v>0</v>
      </c>
      <c r="D11" s="76">
        <f t="shared" si="1"/>
        <v>0</v>
      </c>
      <c r="E11" s="76">
        <v>0</v>
      </c>
      <c r="F11" s="77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</row>
    <row r="12" spans="1:12" s="3" customFormat="1" ht="31.5" customHeight="1">
      <c r="A12" s="6">
        <v>0</v>
      </c>
      <c r="B12" s="74"/>
      <c r="C12" s="76">
        <f t="shared" si="0"/>
        <v>0</v>
      </c>
      <c r="D12" s="76">
        <f t="shared" si="1"/>
        <v>0</v>
      </c>
      <c r="E12" s="76">
        <v>0</v>
      </c>
      <c r="F12" s="77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</row>
    <row r="13" spans="1:12" s="3" customFormat="1" ht="31.5" customHeight="1">
      <c r="A13" s="6">
        <v>0</v>
      </c>
      <c r="B13" s="74"/>
      <c r="C13" s="76">
        <f t="shared" si="0"/>
        <v>0</v>
      </c>
      <c r="D13" s="76">
        <f t="shared" si="1"/>
        <v>0</v>
      </c>
      <c r="E13" s="76">
        <v>0</v>
      </c>
      <c r="F13" s="77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1:12" s="3" customFormat="1" ht="31.5" customHeight="1">
      <c r="A14" s="6">
        <v>0</v>
      </c>
      <c r="B14" s="74"/>
      <c r="C14" s="76">
        <f t="shared" si="0"/>
        <v>0</v>
      </c>
      <c r="D14" s="76">
        <f t="shared" si="1"/>
        <v>0</v>
      </c>
      <c r="E14" s="76">
        <v>0</v>
      </c>
      <c r="F14" s="77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</sheetData>
  <sheetProtection/>
  <mergeCells count="13">
    <mergeCell ref="A1:L2"/>
    <mergeCell ref="A4:A6"/>
    <mergeCell ref="B4:B6"/>
    <mergeCell ref="C4:C6"/>
    <mergeCell ref="D4:I4"/>
    <mergeCell ref="J4:J6"/>
    <mergeCell ref="K4:K6"/>
    <mergeCell ref="L4:L6"/>
    <mergeCell ref="D5:D6"/>
    <mergeCell ref="E5:F5"/>
    <mergeCell ref="G5:G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D24" sqref="D24"/>
    </sheetView>
  </sheetViews>
  <sheetFormatPr defaultColWidth="9.140625" defaultRowHeight="14.25" customHeight="1"/>
  <cols>
    <col min="1" max="1" width="5.57421875" style="3" customWidth="1"/>
    <col min="2" max="2" width="33.57421875" style="3" customWidth="1"/>
    <col min="3" max="3" width="14.8515625" style="3" customWidth="1"/>
    <col min="4" max="4" width="13.7109375" style="3" customWidth="1"/>
    <col min="5" max="5" width="12.28125" style="3" customWidth="1"/>
    <col min="6" max="6" width="13.57421875" style="3" customWidth="1"/>
    <col min="7" max="7" width="13.00390625" style="3" customWidth="1"/>
    <col min="8" max="8" width="13.421875" style="3" customWidth="1"/>
    <col min="9" max="9" width="11.140625" style="3" customWidth="1"/>
    <col min="10" max="10" width="7.7109375" style="3" customWidth="1"/>
    <col min="11" max="11" width="8.57421875" style="3" customWidth="1"/>
    <col min="12" max="12" width="6.140625" style="3" customWidth="1"/>
    <col min="13" max="16384" width="9.140625" style="3" customWidth="1"/>
  </cols>
  <sheetData>
    <row r="1" spans="1:12" ht="19.5" customHeight="1">
      <c r="A1" s="138" t="s">
        <v>142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1" s="12" customFormat="1" ht="15.75" customHeight="1">
      <c r="A2" s="22"/>
      <c r="B2" s="23" t="s">
        <v>475</v>
      </c>
      <c r="C2" s="23"/>
      <c r="D2" s="23"/>
      <c r="E2" s="23"/>
      <c r="F2" s="23"/>
      <c r="G2" s="23"/>
      <c r="H2" s="23"/>
      <c r="I2" s="23" t="s">
        <v>473</v>
      </c>
      <c r="J2" s="24"/>
      <c r="K2" s="25" t="s">
        <v>474</v>
      </c>
    </row>
    <row r="3" spans="1:12" s="12" customFormat="1" ht="18" customHeight="1">
      <c r="A3" s="140" t="s">
        <v>39</v>
      </c>
      <c r="B3" s="139" t="s">
        <v>434</v>
      </c>
      <c r="C3" s="141" t="s">
        <v>199</v>
      </c>
      <c r="D3" s="135" t="s">
        <v>281</v>
      </c>
      <c r="E3" s="135"/>
      <c r="F3" s="135"/>
      <c r="G3" s="135"/>
      <c r="H3" s="135"/>
      <c r="I3" s="135"/>
      <c r="J3" s="134" t="s">
        <v>71</v>
      </c>
      <c r="K3" s="135" t="s">
        <v>182</v>
      </c>
      <c r="L3" s="135" t="s">
        <v>101</v>
      </c>
    </row>
    <row r="4" spans="1:12" s="12" customFormat="1" ht="21" customHeight="1">
      <c r="A4" s="140"/>
      <c r="B4" s="139"/>
      <c r="C4" s="141"/>
      <c r="D4" s="139" t="s">
        <v>196</v>
      </c>
      <c r="E4" s="139" t="s">
        <v>17</v>
      </c>
      <c r="F4" s="139"/>
      <c r="G4" s="135" t="s">
        <v>407</v>
      </c>
      <c r="H4" s="139" t="s">
        <v>186</v>
      </c>
      <c r="I4" s="139" t="s">
        <v>328</v>
      </c>
      <c r="J4" s="135"/>
      <c r="K4" s="135"/>
      <c r="L4" s="135"/>
    </row>
    <row r="5" spans="1:12" s="12" customFormat="1" ht="21" customHeight="1">
      <c r="A5" s="140"/>
      <c r="B5" s="139"/>
      <c r="C5" s="141"/>
      <c r="D5" s="139"/>
      <c r="E5" s="26" t="s">
        <v>75</v>
      </c>
      <c r="F5" s="26" t="s">
        <v>183</v>
      </c>
      <c r="G5" s="135"/>
      <c r="H5" s="139"/>
      <c r="I5" s="139"/>
      <c r="J5" s="135"/>
      <c r="K5" s="135"/>
      <c r="L5" s="135"/>
    </row>
    <row r="6" spans="1:12" s="12" customFormat="1" ht="14.25" customHeight="1">
      <c r="A6" s="28">
        <v>201</v>
      </c>
      <c r="B6" s="29" t="s">
        <v>172</v>
      </c>
      <c r="C6" s="30">
        <f aca="true" t="shared" si="0" ref="C6:C32">D6+J6+K6+L6</f>
        <v>12606242</v>
      </c>
      <c r="D6" s="30">
        <f aca="true" t="shared" si="1" ref="D6:D32">SUM(E6:I6)</f>
        <v>12606242</v>
      </c>
      <c r="E6" s="30">
        <v>6239046.73</v>
      </c>
      <c r="F6" s="30">
        <v>425058.63</v>
      </c>
      <c r="G6" s="30">
        <v>200000</v>
      </c>
      <c r="H6" s="30">
        <v>5742136.64</v>
      </c>
      <c r="I6" s="30">
        <v>0</v>
      </c>
      <c r="J6" s="30">
        <v>0</v>
      </c>
      <c r="K6" s="30">
        <v>0</v>
      </c>
      <c r="L6" s="30">
        <v>0</v>
      </c>
    </row>
    <row r="7" spans="1:12" s="12" customFormat="1" ht="14.25" customHeight="1">
      <c r="A7" s="28">
        <v>202</v>
      </c>
      <c r="B7" s="29" t="s">
        <v>57</v>
      </c>
      <c r="C7" s="30">
        <f t="shared" si="0"/>
        <v>0</v>
      </c>
      <c r="D7" s="30">
        <f t="shared" si="1"/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</row>
    <row r="8" spans="1:12" s="12" customFormat="1" ht="14.25" customHeight="1">
      <c r="A8" s="28">
        <v>203</v>
      </c>
      <c r="B8" s="29" t="s">
        <v>454</v>
      </c>
      <c r="C8" s="30">
        <f t="shared" si="0"/>
        <v>50000</v>
      </c>
      <c r="D8" s="30">
        <f t="shared" si="1"/>
        <v>50000</v>
      </c>
      <c r="E8" s="30">
        <v>0</v>
      </c>
      <c r="F8" s="30">
        <v>0</v>
      </c>
      <c r="G8" s="30">
        <v>0</v>
      </c>
      <c r="H8" s="30">
        <v>50000</v>
      </c>
      <c r="I8" s="30">
        <v>0</v>
      </c>
      <c r="J8" s="30">
        <v>0</v>
      </c>
      <c r="K8" s="30">
        <v>0</v>
      </c>
      <c r="L8" s="30">
        <v>0</v>
      </c>
    </row>
    <row r="9" spans="1:12" s="12" customFormat="1" ht="14.25" customHeight="1">
      <c r="A9" s="28">
        <v>204</v>
      </c>
      <c r="B9" s="29" t="s">
        <v>435</v>
      </c>
      <c r="C9" s="30">
        <f t="shared" si="0"/>
        <v>785459</v>
      </c>
      <c r="D9" s="30">
        <f t="shared" si="1"/>
        <v>785459</v>
      </c>
      <c r="E9" s="30">
        <v>195459</v>
      </c>
      <c r="F9" s="30">
        <v>0</v>
      </c>
      <c r="G9" s="30">
        <v>0</v>
      </c>
      <c r="H9" s="30">
        <v>590000</v>
      </c>
      <c r="I9" s="30">
        <v>0</v>
      </c>
      <c r="J9" s="30">
        <v>0</v>
      </c>
      <c r="K9" s="30">
        <v>0</v>
      </c>
      <c r="L9" s="30">
        <v>0</v>
      </c>
    </row>
    <row r="10" spans="1:12" s="12" customFormat="1" ht="14.25" customHeight="1">
      <c r="A10" s="28">
        <v>205</v>
      </c>
      <c r="B10" s="29" t="s">
        <v>134</v>
      </c>
      <c r="C10" s="30">
        <f t="shared" si="0"/>
        <v>3947376</v>
      </c>
      <c r="D10" s="30">
        <f t="shared" si="1"/>
        <v>3947376</v>
      </c>
      <c r="E10" s="30">
        <v>0</v>
      </c>
      <c r="F10" s="30">
        <v>0</v>
      </c>
      <c r="G10" s="30">
        <v>0</v>
      </c>
      <c r="H10" s="30">
        <v>0</v>
      </c>
      <c r="I10" s="30">
        <v>3947376</v>
      </c>
      <c r="J10" s="30">
        <v>0</v>
      </c>
      <c r="K10" s="30">
        <v>0</v>
      </c>
      <c r="L10" s="30">
        <v>0</v>
      </c>
    </row>
    <row r="11" spans="1:12" s="12" customFormat="1" ht="14.25" customHeight="1">
      <c r="A11" s="28">
        <v>206</v>
      </c>
      <c r="B11" s="29" t="s">
        <v>366</v>
      </c>
      <c r="C11" s="30">
        <f t="shared" si="0"/>
        <v>0</v>
      </c>
      <c r="D11" s="30">
        <f t="shared" si="1"/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</row>
    <row r="12" spans="1:12" s="12" customFormat="1" ht="14.25" customHeight="1">
      <c r="A12" s="28">
        <v>207</v>
      </c>
      <c r="B12" s="29" t="s">
        <v>189</v>
      </c>
      <c r="C12" s="30">
        <f t="shared" si="0"/>
        <v>420000</v>
      </c>
      <c r="D12" s="30">
        <f t="shared" si="1"/>
        <v>420000</v>
      </c>
      <c r="E12" s="30">
        <v>0</v>
      </c>
      <c r="F12" s="30">
        <v>0</v>
      </c>
      <c r="G12" s="30">
        <v>0</v>
      </c>
      <c r="H12" s="30">
        <v>420000</v>
      </c>
      <c r="I12" s="30">
        <v>0</v>
      </c>
      <c r="J12" s="30">
        <v>0</v>
      </c>
      <c r="K12" s="30">
        <v>0</v>
      </c>
      <c r="L12" s="30">
        <v>0</v>
      </c>
    </row>
    <row r="13" spans="1:12" s="12" customFormat="1" ht="14.25" customHeight="1">
      <c r="A13" s="28">
        <v>208</v>
      </c>
      <c r="B13" s="29" t="s">
        <v>60</v>
      </c>
      <c r="C13" s="30">
        <f t="shared" si="0"/>
        <v>4371573.8</v>
      </c>
      <c r="D13" s="30">
        <f t="shared" si="1"/>
        <v>4371573.8</v>
      </c>
      <c r="E13" s="30">
        <v>1566480.27</v>
      </c>
      <c r="F13" s="30">
        <v>606893.53</v>
      </c>
      <c r="G13" s="30">
        <v>0</v>
      </c>
      <c r="H13" s="30">
        <v>2198200</v>
      </c>
      <c r="I13" s="30">
        <v>0</v>
      </c>
      <c r="J13" s="30">
        <v>0</v>
      </c>
      <c r="K13" s="30">
        <v>0</v>
      </c>
      <c r="L13" s="30">
        <v>0</v>
      </c>
    </row>
    <row r="14" spans="1:12" s="12" customFormat="1" ht="14.25" customHeight="1">
      <c r="A14" s="28">
        <v>210</v>
      </c>
      <c r="B14" s="29" t="s">
        <v>428</v>
      </c>
      <c r="C14" s="30">
        <f t="shared" si="0"/>
        <v>5199054.92</v>
      </c>
      <c r="D14" s="30">
        <f t="shared" si="1"/>
        <v>5199054.92</v>
      </c>
      <c r="E14" s="30">
        <v>370557</v>
      </c>
      <c r="F14" s="30">
        <v>98497.92</v>
      </c>
      <c r="G14" s="30">
        <v>0</v>
      </c>
      <c r="H14" s="30">
        <v>730000</v>
      </c>
      <c r="I14" s="30">
        <v>4000000</v>
      </c>
      <c r="J14" s="30">
        <v>0</v>
      </c>
      <c r="K14" s="30">
        <v>0</v>
      </c>
      <c r="L14" s="30">
        <v>0</v>
      </c>
    </row>
    <row r="15" spans="1:12" s="12" customFormat="1" ht="14.25" customHeight="1">
      <c r="A15" s="28">
        <v>211</v>
      </c>
      <c r="B15" s="29" t="s">
        <v>308</v>
      </c>
      <c r="C15" s="30">
        <f t="shared" si="0"/>
        <v>5905484</v>
      </c>
      <c r="D15" s="30">
        <f t="shared" si="1"/>
        <v>5905484</v>
      </c>
      <c r="E15" s="30">
        <v>0</v>
      </c>
      <c r="F15" s="30">
        <v>0</v>
      </c>
      <c r="G15" s="30">
        <v>0</v>
      </c>
      <c r="H15" s="30">
        <v>753764</v>
      </c>
      <c r="I15" s="30">
        <v>5151720</v>
      </c>
      <c r="J15" s="30">
        <v>0</v>
      </c>
      <c r="K15" s="30">
        <v>0</v>
      </c>
      <c r="L15" s="30">
        <v>0</v>
      </c>
    </row>
    <row r="16" spans="1:12" s="12" customFormat="1" ht="14.25" customHeight="1">
      <c r="A16" s="28">
        <v>212</v>
      </c>
      <c r="B16" s="29" t="s">
        <v>280</v>
      </c>
      <c r="C16" s="30">
        <f t="shared" si="0"/>
        <v>3500000</v>
      </c>
      <c r="D16" s="30">
        <f t="shared" si="1"/>
        <v>3500000</v>
      </c>
      <c r="E16" s="30">
        <v>0</v>
      </c>
      <c r="F16" s="30">
        <v>0</v>
      </c>
      <c r="G16" s="30">
        <v>0</v>
      </c>
      <c r="H16" s="30">
        <v>3500000</v>
      </c>
      <c r="I16" s="30">
        <v>0</v>
      </c>
      <c r="J16" s="30">
        <v>0</v>
      </c>
      <c r="K16" s="30">
        <v>0</v>
      </c>
      <c r="L16" s="30">
        <v>0</v>
      </c>
    </row>
    <row r="17" spans="1:12" s="12" customFormat="1" ht="14.25" customHeight="1">
      <c r="A17" s="28">
        <v>213</v>
      </c>
      <c r="B17" s="29" t="s">
        <v>465</v>
      </c>
      <c r="C17" s="30">
        <f t="shared" si="0"/>
        <v>24136777</v>
      </c>
      <c r="D17" s="30">
        <f t="shared" si="1"/>
        <v>24136777</v>
      </c>
      <c r="E17" s="30">
        <v>1973900</v>
      </c>
      <c r="F17" s="30">
        <v>1333692</v>
      </c>
      <c r="G17" s="30">
        <v>0</v>
      </c>
      <c r="H17" s="30">
        <v>6415199.36</v>
      </c>
      <c r="I17" s="30">
        <v>14413985.64</v>
      </c>
      <c r="J17" s="30">
        <v>0</v>
      </c>
      <c r="K17" s="30">
        <v>0</v>
      </c>
      <c r="L17" s="30">
        <v>0</v>
      </c>
    </row>
    <row r="18" spans="1:12" s="12" customFormat="1" ht="14.25" customHeight="1">
      <c r="A18" s="28">
        <v>214</v>
      </c>
      <c r="B18" s="29" t="s">
        <v>250</v>
      </c>
      <c r="C18" s="30">
        <f t="shared" si="0"/>
        <v>0</v>
      </c>
      <c r="D18" s="30">
        <f t="shared" si="1"/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</row>
    <row r="19" spans="1:12" s="12" customFormat="1" ht="14.25" customHeight="1">
      <c r="A19" s="28">
        <v>215</v>
      </c>
      <c r="B19" s="29" t="s">
        <v>391</v>
      </c>
      <c r="C19" s="30">
        <f t="shared" si="0"/>
        <v>0</v>
      </c>
      <c r="D19" s="30">
        <f t="shared" si="1"/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</row>
    <row r="20" spans="1:12" s="12" customFormat="1" ht="14.25" customHeight="1">
      <c r="A20" s="28">
        <v>216</v>
      </c>
      <c r="B20" s="29" t="s">
        <v>79</v>
      </c>
      <c r="C20" s="30">
        <f t="shared" si="0"/>
        <v>0</v>
      </c>
      <c r="D20" s="30">
        <f t="shared" si="1"/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</row>
    <row r="21" spans="1:12" s="12" customFormat="1" ht="14.25" customHeight="1">
      <c r="A21" s="28">
        <v>217</v>
      </c>
      <c r="B21" s="29" t="s">
        <v>295</v>
      </c>
      <c r="C21" s="30">
        <f t="shared" si="0"/>
        <v>0</v>
      </c>
      <c r="D21" s="30">
        <f t="shared" si="1"/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1:12" s="12" customFormat="1" ht="14.25" customHeight="1">
      <c r="A22" s="28">
        <v>219</v>
      </c>
      <c r="B22" s="29" t="s">
        <v>149</v>
      </c>
      <c r="C22" s="30">
        <f t="shared" si="0"/>
        <v>0</v>
      </c>
      <c r="D22" s="30">
        <f t="shared" si="1"/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</row>
    <row r="23" spans="1:12" s="12" customFormat="1" ht="14.25" customHeight="1">
      <c r="A23" s="28">
        <v>220</v>
      </c>
      <c r="B23" s="29" t="s">
        <v>82</v>
      </c>
      <c r="C23" s="31">
        <f t="shared" si="0"/>
        <v>4655300</v>
      </c>
      <c r="D23" s="31">
        <f t="shared" si="1"/>
        <v>4655300</v>
      </c>
      <c r="E23" s="31">
        <v>0</v>
      </c>
      <c r="F23" s="31">
        <v>0</v>
      </c>
      <c r="G23" s="31">
        <v>0</v>
      </c>
      <c r="H23" s="31">
        <v>0</v>
      </c>
      <c r="I23" s="31">
        <v>4655300</v>
      </c>
      <c r="J23" s="31">
        <v>0</v>
      </c>
      <c r="K23" s="31">
        <v>0</v>
      </c>
      <c r="L23" s="31">
        <v>0</v>
      </c>
    </row>
    <row r="24" spans="1:12" s="12" customFormat="1" ht="14.25" customHeight="1">
      <c r="A24" s="28">
        <v>221</v>
      </c>
      <c r="B24" s="29" t="s">
        <v>151</v>
      </c>
      <c r="C24" s="32">
        <f t="shared" si="0"/>
        <v>4116314.92</v>
      </c>
      <c r="D24" s="32">
        <f t="shared" si="1"/>
        <v>4116314.92</v>
      </c>
      <c r="E24" s="32">
        <v>370457</v>
      </c>
      <c r="F24" s="32">
        <v>135857.92</v>
      </c>
      <c r="G24" s="32">
        <v>0</v>
      </c>
      <c r="H24" s="32">
        <v>0</v>
      </c>
      <c r="I24" s="32">
        <v>3610000</v>
      </c>
      <c r="J24" s="32">
        <v>0</v>
      </c>
      <c r="K24" s="32">
        <v>0</v>
      </c>
      <c r="L24" s="32">
        <v>0</v>
      </c>
    </row>
    <row r="25" spans="1:12" s="12" customFormat="1" ht="14.25" customHeight="1">
      <c r="A25" s="28">
        <v>222</v>
      </c>
      <c r="B25" s="29" t="s">
        <v>436</v>
      </c>
      <c r="C25" s="32">
        <f t="shared" si="0"/>
        <v>0</v>
      </c>
      <c r="D25" s="32">
        <f t="shared" si="1"/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</row>
    <row r="26" spans="1:12" s="12" customFormat="1" ht="14.25" customHeight="1">
      <c r="A26" s="18">
        <v>224</v>
      </c>
      <c r="B26" s="19" t="s">
        <v>446</v>
      </c>
      <c r="C26" s="20">
        <f t="shared" si="0"/>
        <v>753000</v>
      </c>
      <c r="D26" s="20">
        <f t="shared" si="1"/>
        <v>753000</v>
      </c>
      <c r="E26" s="21">
        <v>0</v>
      </c>
      <c r="F26" s="21">
        <v>0</v>
      </c>
      <c r="G26" s="21">
        <v>0</v>
      </c>
      <c r="H26" s="21">
        <v>753000</v>
      </c>
      <c r="I26" s="21">
        <v>0</v>
      </c>
      <c r="J26" s="21">
        <v>0</v>
      </c>
      <c r="K26" s="21">
        <v>0</v>
      </c>
      <c r="L26" s="21">
        <v>0</v>
      </c>
    </row>
    <row r="27" spans="1:12" s="12" customFormat="1" ht="14.25" customHeight="1">
      <c r="A27" s="28">
        <v>227</v>
      </c>
      <c r="B27" s="29" t="s">
        <v>124</v>
      </c>
      <c r="C27" s="32">
        <f t="shared" si="0"/>
        <v>0</v>
      </c>
      <c r="D27" s="32">
        <f t="shared" si="1"/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</row>
    <row r="28" spans="1:12" s="12" customFormat="1" ht="14.25" customHeight="1">
      <c r="A28" s="28">
        <v>229</v>
      </c>
      <c r="B28" s="29" t="s">
        <v>387</v>
      </c>
      <c r="C28" s="32">
        <f t="shared" si="0"/>
        <v>0</v>
      </c>
      <c r="D28" s="32">
        <f t="shared" si="1"/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</row>
    <row r="29" spans="1:12" s="12" customFormat="1" ht="14.25" customHeight="1">
      <c r="A29" s="28">
        <v>230</v>
      </c>
      <c r="B29" s="29" t="s">
        <v>270</v>
      </c>
      <c r="C29" s="32">
        <f t="shared" si="0"/>
        <v>0</v>
      </c>
      <c r="D29" s="32">
        <f t="shared" si="1"/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</row>
    <row r="30" spans="1:12" s="12" customFormat="1" ht="14.25" customHeight="1">
      <c r="A30" s="28">
        <v>231</v>
      </c>
      <c r="B30" s="29" t="s">
        <v>103</v>
      </c>
      <c r="C30" s="32">
        <f t="shared" si="0"/>
        <v>0</v>
      </c>
      <c r="D30" s="32">
        <f t="shared" si="1"/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</row>
    <row r="31" spans="1:12" s="12" customFormat="1" ht="14.25" customHeight="1">
      <c r="A31" s="28">
        <v>232</v>
      </c>
      <c r="B31" s="29" t="s">
        <v>160</v>
      </c>
      <c r="C31" s="32">
        <f t="shared" si="0"/>
        <v>0</v>
      </c>
      <c r="D31" s="32">
        <f t="shared" si="1"/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</row>
    <row r="32" spans="1:12" s="12" customFormat="1" ht="14.25" customHeight="1">
      <c r="A32" s="28">
        <v>233</v>
      </c>
      <c r="B32" s="29" t="s">
        <v>453</v>
      </c>
      <c r="C32" s="32">
        <f t="shared" si="0"/>
        <v>0</v>
      </c>
      <c r="D32" s="32">
        <f t="shared" si="1"/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</row>
    <row r="33" spans="1:12" s="12" customFormat="1" ht="14.25" customHeight="1">
      <c r="A33" s="28"/>
      <c r="B33" s="26" t="s">
        <v>190</v>
      </c>
      <c r="C33" s="32">
        <f aca="true" t="shared" si="2" ref="C33:L33">SUM(C6:C32)</f>
        <v>70446581.64</v>
      </c>
      <c r="D33" s="32">
        <f t="shared" si="2"/>
        <v>70446581.64</v>
      </c>
      <c r="E33" s="32">
        <f t="shared" si="2"/>
        <v>10715900</v>
      </c>
      <c r="F33" s="32">
        <f t="shared" si="2"/>
        <v>2600000</v>
      </c>
      <c r="G33" s="32">
        <f t="shared" si="2"/>
        <v>200000</v>
      </c>
      <c r="H33" s="32">
        <f t="shared" si="2"/>
        <v>21152300</v>
      </c>
      <c r="I33" s="32">
        <f t="shared" si="2"/>
        <v>35778381.64</v>
      </c>
      <c r="J33" s="32">
        <f t="shared" si="2"/>
        <v>0</v>
      </c>
      <c r="K33" s="32">
        <f t="shared" si="2"/>
        <v>0</v>
      </c>
      <c r="L33" s="32">
        <f t="shared" si="2"/>
        <v>0</v>
      </c>
    </row>
    <row r="34" spans="1:12" ht="14.25" customHeight="1">
      <c r="A34" s="136" t="s">
        <v>480</v>
      </c>
      <c r="B34" s="137"/>
      <c r="C34" s="34"/>
      <c r="D34" s="34"/>
      <c r="E34" s="34"/>
      <c r="F34" s="34"/>
      <c r="G34" s="34"/>
      <c r="H34" s="34"/>
      <c r="I34" s="34"/>
      <c r="J34" s="34"/>
      <c r="K34" s="34"/>
      <c r="L34" s="34"/>
    </row>
  </sheetData>
  <sheetProtection/>
  <mergeCells count="14">
    <mergeCell ref="A3:A5"/>
    <mergeCell ref="B3:B5"/>
    <mergeCell ref="C3:C5"/>
    <mergeCell ref="D3:I3"/>
    <mergeCell ref="J3:J5"/>
    <mergeCell ref="K3:K5"/>
    <mergeCell ref="A34:B34"/>
    <mergeCell ref="A1:L1"/>
    <mergeCell ref="L3:L5"/>
    <mergeCell ref="D4:D5"/>
    <mergeCell ref="E4:F4"/>
    <mergeCell ref="G4:G5"/>
    <mergeCell ref="H4:H5"/>
    <mergeCell ref="I4:I5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29" sqref="D29"/>
    </sheetView>
  </sheetViews>
  <sheetFormatPr defaultColWidth="9.140625" defaultRowHeight="14.25" customHeight="1"/>
  <cols>
    <col min="1" max="1" width="28.28125" style="3" customWidth="1"/>
    <col min="2" max="2" width="18.00390625" style="3" customWidth="1"/>
    <col min="3" max="3" width="29.28125" style="3" customWidth="1"/>
    <col min="4" max="4" width="19.7109375" style="3" customWidth="1"/>
    <col min="5" max="5" width="27.57421875" style="3" customWidth="1"/>
    <col min="6" max="6" width="20.7109375" style="3" customWidth="1"/>
    <col min="7" max="16384" width="9.140625" style="3" customWidth="1"/>
  </cols>
  <sheetData>
    <row r="1" spans="1:6" ht="31.5" customHeight="1">
      <c r="A1" s="112" t="s">
        <v>487</v>
      </c>
      <c r="B1" s="112"/>
      <c r="C1" s="112"/>
      <c r="D1" s="112"/>
      <c r="E1" s="112"/>
      <c r="F1" s="112"/>
    </row>
    <row r="2" spans="1:6" ht="21" customHeight="1" thickBot="1">
      <c r="A2" s="78" t="s">
        <v>154</v>
      </c>
      <c r="B2" s="115" t="s">
        <v>207</v>
      </c>
      <c r="C2" s="116"/>
      <c r="D2" s="79"/>
      <c r="E2" s="80" t="s">
        <v>269</v>
      </c>
      <c r="F2" s="81" t="s">
        <v>118</v>
      </c>
    </row>
    <row r="3" spans="1:6" ht="22.5" customHeight="1">
      <c r="A3" s="113" t="s">
        <v>74</v>
      </c>
      <c r="B3" s="114"/>
      <c r="C3" s="114" t="s">
        <v>277</v>
      </c>
      <c r="D3" s="114"/>
      <c r="E3" s="114" t="s">
        <v>277</v>
      </c>
      <c r="F3" s="117"/>
    </row>
    <row r="4" spans="1:6" ht="22.5" customHeight="1">
      <c r="A4" s="82" t="s">
        <v>48</v>
      </c>
      <c r="B4" s="83" t="s">
        <v>396</v>
      </c>
      <c r="C4" s="83" t="s">
        <v>449</v>
      </c>
      <c r="D4" s="83" t="s">
        <v>396</v>
      </c>
      <c r="E4" s="83" t="s">
        <v>108</v>
      </c>
      <c r="F4" s="84" t="s">
        <v>396</v>
      </c>
    </row>
    <row r="5" spans="1:6" ht="22.5" customHeight="1">
      <c r="A5" s="85" t="s">
        <v>488</v>
      </c>
      <c r="B5" s="86">
        <f>SUM(B6:B9)</f>
        <v>70446581.64</v>
      </c>
      <c r="C5" s="4" t="s">
        <v>172</v>
      </c>
      <c r="D5" s="86">
        <v>12606242</v>
      </c>
      <c r="E5" s="4" t="s">
        <v>381</v>
      </c>
      <c r="F5" s="87">
        <v>13148036.64</v>
      </c>
    </row>
    <row r="6" spans="1:6" ht="22.5" customHeight="1">
      <c r="A6" s="88" t="s">
        <v>489</v>
      </c>
      <c r="B6" s="86">
        <v>13315900</v>
      </c>
      <c r="C6" s="4" t="s">
        <v>57</v>
      </c>
      <c r="D6" s="86">
        <v>0</v>
      </c>
      <c r="E6" s="4" t="s">
        <v>400</v>
      </c>
      <c r="F6" s="87">
        <v>10439934.64</v>
      </c>
    </row>
    <row r="7" spans="1:6" ht="22.5" customHeight="1">
      <c r="A7" s="89" t="s">
        <v>490</v>
      </c>
      <c r="B7" s="86">
        <v>200000</v>
      </c>
      <c r="C7" s="4" t="s">
        <v>454</v>
      </c>
      <c r="D7" s="86">
        <v>50000</v>
      </c>
      <c r="E7" s="4" t="s">
        <v>234</v>
      </c>
      <c r="F7" s="87">
        <v>2708102</v>
      </c>
    </row>
    <row r="8" spans="1:6" ht="22.5" customHeight="1">
      <c r="A8" s="88" t="s">
        <v>491</v>
      </c>
      <c r="B8" s="86">
        <v>21152300</v>
      </c>
      <c r="C8" s="4" t="s">
        <v>435</v>
      </c>
      <c r="D8" s="86">
        <v>785459</v>
      </c>
      <c r="E8" s="4" t="s">
        <v>249</v>
      </c>
      <c r="F8" s="87">
        <v>57298545</v>
      </c>
    </row>
    <row r="9" spans="1:6" ht="22.5" customHeight="1">
      <c r="A9" s="88" t="s">
        <v>492</v>
      </c>
      <c r="B9" s="86">
        <v>35778381.64</v>
      </c>
      <c r="C9" s="4" t="s">
        <v>134</v>
      </c>
      <c r="D9" s="86">
        <v>3947376</v>
      </c>
      <c r="E9" s="4" t="s">
        <v>307</v>
      </c>
      <c r="F9" s="87">
        <v>0</v>
      </c>
    </row>
    <row r="10" spans="1:6" ht="22.5" customHeight="1">
      <c r="A10" s="88" t="s">
        <v>493</v>
      </c>
      <c r="B10" s="86">
        <v>0</v>
      </c>
      <c r="C10" s="4" t="s">
        <v>366</v>
      </c>
      <c r="D10" s="86">
        <v>0</v>
      </c>
      <c r="E10" s="4" t="s">
        <v>217</v>
      </c>
      <c r="F10" s="87">
        <v>57298545</v>
      </c>
    </row>
    <row r="11" spans="1:6" ht="22.5" customHeight="1">
      <c r="A11" s="88" t="s">
        <v>494</v>
      </c>
      <c r="B11" s="86">
        <v>0</v>
      </c>
      <c r="C11" s="4" t="s">
        <v>189</v>
      </c>
      <c r="D11" s="86">
        <v>420000</v>
      </c>
      <c r="E11" s="4" t="s">
        <v>16</v>
      </c>
      <c r="F11" s="87">
        <v>0</v>
      </c>
    </row>
    <row r="12" spans="1:6" ht="22.5" customHeight="1">
      <c r="A12" s="88"/>
      <c r="B12" s="86">
        <v>0</v>
      </c>
      <c r="C12" s="4" t="s">
        <v>60</v>
      </c>
      <c r="D12" s="86">
        <v>4371573.8</v>
      </c>
      <c r="E12" s="4" t="s">
        <v>113</v>
      </c>
      <c r="F12" s="87">
        <v>0</v>
      </c>
    </row>
    <row r="13" spans="1:6" ht="22.5" customHeight="1">
      <c r="A13" s="88"/>
      <c r="B13" s="86">
        <v>0</v>
      </c>
      <c r="C13" s="4" t="s">
        <v>428</v>
      </c>
      <c r="D13" s="86">
        <v>5199054.92</v>
      </c>
      <c r="E13" s="4" t="s">
        <v>67</v>
      </c>
      <c r="F13" s="87">
        <v>0</v>
      </c>
    </row>
    <row r="14" spans="1:6" ht="22.5" customHeight="1">
      <c r="A14" s="88"/>
      <c r="B14" s="86">
        <v>0</v>
      </c>
      <c r="C14" s="4" t="s">
        <v>308</v>
      </c>
      <c r="D14" s="86">
        <v>5905484</v>
      </c>
      <c r="E14" s="4"/>
      <c r="F14" s="87">
        <v>0</v>
      </c>
    </row>
    <row r="15" spans="1:6" ht="22.5" customHeight="1">
      <c r="A15" s="88"/>
      <c r="B15" s="86">
        <v>0</v>
      </c>
      <c r="C15" s="4" t="s">
        <v>280</v>
      </c>
      <c r="D15" s="86">
        <v>3500000</v>
      </c>
      <c r="E15" s="4"/>
      <c r="F15" s="87">
        <v>0</v>
      </c>
    </row>
    <row r="16" spans="1:6" ht="22.5" customHeight="1">
      <c r="A16" s="88"/>
      <c r="B16" s="86">
        <v>0</v>
      </c>
      <c r="C16" s="4" t="s">
        <v>465</v>
      </c>
      <c r="D16" s="86">
        <v>24136777</v>
      </c>
      <c r="E16" s="4"/>
      <c r="F16" s="87">
        <v>0</v>
      </c>
    </row>
    <row r="17" spans="1:6" ht="22.5" customHeight="1">
      <c r="A17" s="88"/>
      <c r="B17" s="86">
        <v>0</v>
      </c>
      <c r="C17" s="4" t="s">
        <v>250</v>
      </c>
      <c r="D17" s="86">
        <v>0</v>
      </c>
      <c r="E17" s="4"/>
      <c r="F17" s="87">
        <v>0</v>
      </c>
    </row>
    <row r="18" spans="1:6" ht="22.5" customHeight="1">
      <c r="A18" s="88"/>
      <c r="B18" s="86">
        <v>0</v>
      </c>
      <c r="C18" s="4" t="s">
        <v>391</v>
      </c>
      <c r="D18" s="86">
        <v>0</v>
      </c>
      <c r="E18" s="4"/>
      <c r="F18" s="87">
        <v>0</v>
      </c>
    </row>
    <row r="19" spans="1:6" ht="22.5" customHeight="1">
      <c r="A19" s="88"/>
      <c r="B19" s="86">
        <v>0</v>
      </c>
      <c r="C19" s="4" t="s">
        <v>79</v>
      </c>
      <c r="D19" s="86">
        <v>0</v>
      </c>
      <c r="E19" s="4"/>
      <c r="F19" s="87">
        <v>0</v>
      </c>
    </row>
    <row r="20" spans="1:6" ht="22.5" customHeight="1">
      <c r="A20" s="88"/>
      <c r="B20" s="86">
        <v>0</v>
      </c>
      <c r="C20" s="4" t="s">
        <v>295</v>
      </c>
      <c r="D20" s="86">
        <v>0</v>
      </c>
      <c r="E20" s="4"/>
      <c r="F20" s="87">
        <v>0</v>
      </c>
    </row>
    <row r="21" spans="1:6" ht="22.5" customHeight="1">
      <c r="A21" s="88"/>
      <c r="B21" s="86">
        <v>0</v>
      </c>
      <c r="C21" s="4" t="s">
        <v>149</v>
      </c>
      <c r="D21" s="86">
        <v>0</v>
      </c>
      <c r="E21" s="4"/>
      <c r="F21" s="87">
        <v>0</v>
      </c>
    </row>
    <row r="22" spans="1:6" ht="22.5" customHeight="1">
      <c r="A22" s="88"/>
      <c r="B22" s="86">
        <v>0</v>
      </c>
      <c r="C22" s="4" t="s">
        <v>82</v>
      </c>
      <c r="D22" s="86">
        <v>4655300</v>
      </c>
      <c r="E22" s="4"/>
      <c r="F22" s="87">
        <v>0</v>
      </c>
    </row>
    <row r="23" spans="1:6" ht="22.5" customHeight="1">
      <c r="A23" s="88"/>
      <c r="B23" s="86">
        <v>0</v>
      </c>
      <c r="C23" s="4" t="s">
        <v>151</v>
      </c>
      <c r="D23" s="86">
        <v>4116314.92</v>
      </c>
      <c r="E23" s="4"/>
      <c r="F23" s="87">
        <v>0</v>
      </c>
    </row>
    <row r="24" spans="1:6" ht="22.5" customHeight="1">
      <c r="A24" s="90"/>
      <c r="B24" s="91">
        <v>0</v>
      </c>
      <c r="C24" s="92" t="s">
        <v>436</v>
      </c>
      <c r="D24" s="91">
        <v>0</v>
      </c>
      <c r="E24" s="92"/>
      <c r="F24" s="93">
        <v>0</v>
      </c>
    </row>
    <row r="25" spans="1:6" ht="22.5" customHeight="1">
      <c r="A25" s="94"/>
      <c r="B25" s="95">
        <v>0</v>
      </c>
      <c r="C25" s="96" t="s">
        <v>495</v>
      </c>
      <c r="D25" s="95">
        <v>753000</v>
      </c>
      <c r="E25" s="94"/>
      <c r="F25" s="95">
        <v>0</v>
      </c>
    </row>
    <row r="26" spans="1:6" ht="22.5" customHeight="1">
      <c r="A26" s="97"/>
      <c r="B26" s="98">
        <v>0</v>
      </c>
      <c r="C26" s="99" t="s">
        <v>124</v>
      </c>
      <c r="D26" s="98">
        <v>0</v>
      </c>
      <c r="E26" s="99"/>
      <c r="F26" s="100">
        <v>0</v>
      </c>
    </row>
    <row r="27" spans="1:6" ht="22.5" customHeight="1">
      <c r="A27" s="88"/>
      <c r="B27" s="86">
        <v>0</v>
      </c>
      <c r="C27" s="4" t="s">
        <v>387</v>
      </c>
      <c r="D27" s="86">
        <v>0</v>
      </c>
      <c r="E27" s="4"/>
      <c r="F27" s="87">
        <v>0</v>
      </c>
    </row>
    <row r="28" spans="1:6" ht="22.5" customHeight="1">
      <c r="A28" s="88"/>
      <c r="B28" s="86">
        <v>0</v>
      </c>
      <c r="C28" s="4" t="s">
        <v>270</v>
      </c>
      <c r="D28" s="86">
        <v>0</v>
      </c>
      <c r="E28" s="4"/>
      <c r="F28" s="87">
        <v>0</v>
      </c>
    </row>
    <row r="29" spans="1:6" ht="22.5" customHeight="1">
      <c r="A29" s="88"/>
      <c r="B29" s="86">
        <v>0</v>
      </c>
      <c r="C29" s="4" t="s">
        <v>103</v>
      </c>
      <c r="D29" s="86">
        <v>0</v>
      </c>
      <c r="E29" s="4"/>
      <c r="F29" s="87">
        <v>0</v>
      </c>
    </row>
    <row r="30" spans="1:6" ht="22.5" customHeight="1">
      <c r="A30" s="88"/>
      <c r="B30" s="86">
        <v>0</v>
      </c>
      <c r="C30" s="4" t="s">
        <v>160</v>
      </c>
      <c r="D30" s="86">
        <v>0</v>
      </c>
      <c r="E30" s="4"/>
      <c r="F30" s="87">
        <v>0</v>
      </c>
    </row>
    <row r="31" spans="1:6" ht="22.5" customHeight="1">
      <c r="A31" s="88"/>
      <c r="B31" s="86">
        <v>0</v>
      </c>
      <c r="C31" s="4" t="s">
        <v>453</v>
      </c>
      <c r="D31" s="86">
        <v>0</v>
      </c>
      <c r="E31" s="4"/>
      <c r="F31" s="87">
        <v>0</v>
      </c>
    </row>
    <row r="32" spans="1:6" ht="22.5" customHeight="1">
      <c r="A32" s="101" t="s">
        <v>468</v>
      </c>
      <c r="B32" s="86">
        <f>B5+B10+B11</f>
        <v>70446581.64</v>
      </c>
      <c r="C32" s="102" t="s">
        <v>209</v>
      </c>
      <c r="D32" s="86">
        <f>SUM(D5:D31)</f>
        <v>70446581.64</v>
      </c>
      <c r="E32" s="102" t="s">
        <v>209</v>
      </c>
      <c r="F32" s="87">
        <f>F5+F8+F11+F12+F13</f>
        <v>70446581.64</v>
      </c>
    </row>
    <row r="33" spans="1:6" ht="22.5" customHeight="1">
      <c r="A33" s="88" t="s">
        <v>101</v>
      </c>
      <c r="B33" s="86">
        <v>0</v>
      </c>
      <c r="C33" s="4" t="s">
        <v>347</v>
      </c>
      <c r="D33" s="103">
        <f>B34-D32</f>
        <v>0</v>
      </c>
      <c r="E33" s="104"/>
      <c r="F33" s="105">
        <v>0</v>
      </c>
    </row>
    <row r="34" spans="1:6" ht="22.5" customHeight="1">
      <c r="A34" s="88" t="s">
        <v>496</v>
      </c>
      <c r="B34" s="86">
        <f>B32+B33</f>
        <v>70446581.64</v>
      </c>
      <c r="C34" s="4" t="s">
        <v>215</v>
      </c>
      <c r="D34" s="103">
        <f>D32+D33</f>
        <v>70446581.64</v>
      </c>
      <c r="E34" s="104"/>
      <c r="F34" s="105">
        <v>0</v>
      </c>
    </row>
    <row r="35" spans="1:6" ht="22.5" customHeight="1" thickBot="1">
      <c r="A35" s="106" t="s">
        <v>497</v>
      </c>
      <c r="B35" s="107"/>
      <c r="C35" s="108"/>
      <c r="D35" s="109"/>
      <c r="E35" s="110"/>
      <c r="F35" s="111"/>
    </row>
  </sheetData>
  <sheetProtection/>
  <mergeCells count="6">
    <mergeCell ref="A1:F1"/>
    <mergeCell ref="B2:C2"/>
    <mergeCell ref="A3:B3"/>
    <mergeCell ref="C3:D3"/>
    <mergeCell ref="E3:F3"/>
    <mergeCell ref="A35:F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0"/>
  <sheetViews>
    <sheetView showZeros="0" zoomScalePageLayoutView="0" workbookViewId="0" topLeftCell="A1">
      <pane ySplit="4" topLeftCell="A284" activePane="bottomLeft" state="frozen"/>
      <selection pane="topLeft" activeCell="A1" sqref="A1"/>
      <selection pane="bottomLeft" activeCell="H301" sqref="H301"/>
    </sheetView>
  </sheetViews>
  <sheetFormatPr defaultColWidth="9.140625" defaultRowHeight="14.25" customHeight="1"/>
  <cols>
    <col min="1" max="1" width="8.421875" style="3" customWidth="1"/>
    <col min="2" max="2" width="25.00390625" style="3" customWidth="1"/>
    <col min="3" max="3" width="14.421875" style="3" customWidth="1"/>
    <col min="4" max="4" width="15.7109375" style="3" customWidth="1"/>
    <col min="5" max="5" width="13.57421875" style="3" customWidth="1"/>
    <col min="6" max="6" width="13.00390625" style="3" customWidth="1"/>
    <col min="7" max="7" width="12.421875" style="3" customWidth="1"/>
    <col min="8" max="8" width="11.8515625" style="3" customWidth="1"/>
    <col min="9" max="9" width="14.00390625" style="3" customWidth="1"/>
    <col min="10" max="10" width="15.28125" style="3" customWidth="1"/>
    <col min="11" max="11" width="11.57421875" style="3" customWidth="1"/>
    <col min="12" max="16384" width="9.140625" style="3" customWidth="1"/>
  </cols>
  <sheetData>
    <row r="1" spans="1:11" ht="21.75" customHeight="1">
      <c r="A1" s="144" t="s">
        <v>218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s="37" customFormat="1" ht="18" customHeight="1">
      <c r="A2" s="40"/>
      <c r="B2" s="40" t="s">
        <v>475</v>
      </c>
      <c r="C2" s="41"/>
      <c r="D2" s="41"/>
      <c r="E2" s="41"/>
      <c r="F2" s="41"/>
      <c r="G2" s="41"/>
      <c r="H2" s="41"/>
      <c r="I2" s="41" t="s">
        <v>473</v>
      </c>
      <c r="J2" s="25" t="s">
        <v>476</v>
      </c>
      <c r="K2" s="25"/>
    </row>
    <row r="3" spans="1:11" s="12" customFormat="1" ht="18" customHeight="1">
      <c r="A3" s="139" t="s">
        <v>39</v>
      </c>
      <c r="B3" s="145" t="s">
        <v>434</v>
      </c>
      <c r="C3" s="139" t="s">
        <v>209</v>
      </c>
      <c r="D3" s="139" t="s">
        <v>389</v>
      </c>
      <c r="E3" s="139"/>
      <c r="F3" s="139"/>
      <c r="G3" s="139"/>
      <c r="H3" s="139"/>
      <c r="I3" s="139" t="s">
        <v>68</v>
      </c>
      <c r="J3" s="139"/>
      <c r="K3" s="139"/>
    </row>
    <row r="4" spans="1:11" s="12" customFormat="1" ht="31.5" customHeight="1">
      <c r="A4" s="139"/>
      <c r="B4" s="141"/>
      <c r="C4" s="139"/>
      <c r="D4" s="26" t="s">
        <v>196</v>
      </c>
      <c r="E4" s="27" t="s">
        <v>318</v>
      </c>
      <c r="F4" s="27" t="s">
        <v>309</v>
      </c>
      <c r="G4" s="27" t="s">
        <v>471</v>
      </c>
      <c r="H4" s="27" t="s">
        <v>187</v>
      </c>
      <c r="I4" s="27" t="s">
        <v>196</v>
      </c>
      <c r="J4" s="26" t="s">
        <v>176</v>
      </c>
      <c r="K4" s="42" t="s">
        <v>260</v>
      </c>
    </row>
    <row r="5" spans="1:11" s="12" customFormat="1" ht="15.75" customHeight="1">
      <c r="A5" s="28">
        <v>201</v>
      </c>
      <c r="B5" s="28" t="s">
        <v>32</v>
      </c>
      <c r="C5" s="43">
        <f aca="true" t="shared" si="0" ref="C5:C68">D5+I5</f>
        <v>12606242</v>
      </c>
      <c r="D5" s="43">
        <f aca="true" t="shared" si="1" ref="D5:D68">SUM(E5:H5)</f>
        <v>6496242</v>
      </c>
      <c r="E5" s="43">
        <v>4585948</v>
      </c>
      <c r="F5" s="43">
        <v>1434254</v>
      </c>
      <c r="G5" s="43">
        <v>336040</v>
      </c>
      <c r="H5" s="43">
        <v>140000</v>
      </c>
      <c r="I5" s="43">
        <f aca="true" t="shared" si="2" ref="I5:I68">J5+K5</f>
        <v>6110000</v>
      </c>
      <c r="J5" s="43">
        <v>6110000</v>
      </c>
      <c r="K5" s="43">
        <v>0</v>
      </c>
    </row>
    <row r="6" spans="1:11" s="12" customFormat="1" ht="15.75" customHeight="1">
      <c r="A6" s="28">
        <v>20101</v>
      </c>
      <c r="B6" s="28" t="s">
        <v>322</v>
      </c>
      <c r="C6" s="43">
        <f t="shared" si="0"/>
        <v>160000</v>
      </c>
      <c r="D6" s="43">
        <f t="shared" si="1"/>
        <v>0</v>
      </c>
      <c r="E6" s="43">
        <v>0</v>
      </c>
      <c r="F6" s="43">
        <v>0</v>
      </c>
      <c r="G6" s="43">
        <v>0</v>
      </c>
      <c r="H6" s="43">
        <v>0</v>
      </c>
      <c r="I6" s="43">
        <f t="shared" si="2"/>
        <v>160000</v>
      </c>
      <c r="J6" s="43">
        <v>160000</v>
      </c>
      <c r="K6" s="43">
        <v>0</v>
      </c>
    </row>
    <row r="7" spans="1:11" s="12" customFormat="1" ht="15.75" customHeight="1">
      <c r="A7" s="28">
        <v>2010104</v>
      </c>
      <c r="B7" s="28" t="s">
        <v>33</v>
      </c>
      <c r="C7" s="43">
        <f t="shared" si="0"/>
        <v>0</v>
      </c>
      <c r="D7" s="43">
        <f t="shared" si="1"/>
        <v>0</v>
      </c>
      <c r="E7" s="43">
        <v>0</v>
      </c>
      <c r="F7" s="43">
        <v>0</v>
      </c>
      <c r="G7" s="43">
        <v>0</v>
      </c>
      <c r="H7" s="43">
        <v>0</v>
      </c>
      <c r="I7" s="43">
        <f t="shared" si="2"/>
        <v>0</v>
      </c>
      <c r="J7" s="43">
        <v>0</v>
      </c>
      <c r="K7" s="43">
        <v>0</v>
      </c>
    </row>
    <row r="8" spans="1:11" s="12" customFormat="1" ht="15.75" customHeight="1">
      <c r="A8" s="28">
        <v>2010108</v>
      </c>
      <c r="B8" s="28" t="s">
        <v>388</v>
      </c>
      <c r="C8" s="43">
        <f t="shared" si="0"/>
        <v>0</v>
      </c>
      <c r="D8" s="43">
        <f t="shared" si="1"/>
        <v>0</v>
      </c>
      <c r="E8" s="43">
        <v>0</v>
      </c>
      <c r="F8" s="43">
        <v>0</v>
      </c>
      <c r="G8" s="43">
        <v>0</v>
      </c>
      <c r="H8" s="43">
        <v>0</v>
      </c>
      <c r="I8" s="43">
        <f t="shared" si="2"/>
        <v>0</v>
      </c>
      <c r="J8" s="43">
        <v>0</v>
      </c>
      <c r="K8" s="43">
        <v>0</v>
      </c>
    </row>
    <row r="9" spans="1:11" s="12" customFormat="1" ht="15.75" customHeight="1">
      <c r="A9" s="28">
        <v>2010199</v>
      </c>
      <c r="B9" s="28" t="s">
        <v>441</v>
      </c>
      <c r="C9" s="43">
        <f t="shared" si="0"/>
        <v>160000</v>
      </c>
      <c r="D9" s="43">
        <f t="shared" si="1"/>
        <v>0</v>
      </c>
      <c r="E9" s="43">
        <v>0</v>
      </c>
      <c r="F9" s="43">
        <v>0</v>
      </c>
      <c r="G9" s="43">
        <v>0</v>
      </c>
      <c r="H9" s="43">
        <v>0</v>
      </c>
      <c r="I9" s="43">
        <f t="shared" si="2"/>
        <v>160000</v>
      </c>
      <c r="J9" s="43">
        <v>160000</v>
      </c>
      <c r="K9" s="43">
        <v>0</v>
      </c>
    </row>
    <row r="10" spans="1:11" s="12" customFormat="1" ht="15.75" customHeight="1">
      <c r="A10" s="28">
        <v>20102</v>
      </c>
      <c r="B10" s="28" t="s">
        <v>438</v>
      </c>
      <c r="C10" s="43">
        <f t="shared" si="0"/>
        <v>0</v>
      </c>
      <c r="D10" s="43">
        <f t="shared" si="1"/>
        <v>0</v>
      </c>
      <c r="E10" s="43">
        <v>0</v>
      </c>
      <c r="F10" s="43">
        <v>0</v>
      </c>
      <c r="G10" s="43">
        <v>0</v>
      </c>
      <c r="H10" s="43">
        <v>0</v>
      </c>
      <c r="I10" s="43">
        <f t="shared" si="2"/>
        <v>0</v>
      </c>
      <c r="J10" s="43">
        <v>0</v>
      </c>
      <c r="K10" s="43">
        <v>0</v>
      </c>
    </row>
    <row r="11" spans="1:11" s="12" customFormat="1" ht="15.75" customHeight="1">
      <c r="A11" s="28">
        <v>2010299</v>
      </c>
      <c r="B11" s="28" t="s">
        <v>292</v>
      </c>
      <c r="C11" s="43">
        <f t="shared" si="0"/>
        <v>0</v>
      </c>
      <c r="D11" s="43">
        <f t="shared" si="1"/>
        <v>0</v>
      </c>
      <c r="E11" s="43">
        <v>0</v>
      </c>
      <c r="F11" s="43">
        <v>0</v>
      </c>
      <c r="G11" s="43">
        <v>0</v>
      </c>
      <c r="H11" s="43">
        <v>0</v>
      </c>
      <c r="I11" s="43">
        <f t="shared" si="2"/>
        <v>0</v>
      </c>
      <c r="J11" s="43">
        <v>0</v>
      </c>
      <c r="K11" s="43">
        <v>0</v>
      </c>
    </row>
    <row r="12" spans="1:11" s="12" customFormat="1" ht="15.75" customHeight="1">
      <c r="A12" s="28">
        <v>20103</v>
      </c>
      <c r="B12" s="28" t="s">
        <v>341</v>
      </c>
      <c r="C12" s="43">
        <f t="shared" si="0"/>
        <v>11816242</v>
      </c>
      <c r="D12" s="43">
        <f t="shared" si="1"/>
        <v>6496242</v>
      </c>
      <c r="E12" s="43">
        <v>4585948</v>
      </c>
      <c r="F12" s="43">
        <v>1434254</v>
      </c>
      <c r="G12" s="43">
        <v>336040</v>
      </c>
      <c r="H12" s="43">
        <v>140000</v>
      </c>
      <c r="I12" s="43">
        <f t="shared" si="2"/>
        <v>5320000</v>
      </c>
      <c r="J12" s="43">
        <v>5320000</v>
      </c>
      <c r="K12" s="43">
        <v>0</v>
      </c>
    </row>
    <row r="13" spans="1:11" s="12" customFormat="1" ht="15.75" customHeight="1">
      <c r="A13" s="28">
        <v>2010301</v>
      </c>
      <c r="B13" s="28" t="s">
        <v>238</v>
      </c>
      <c r="C13" s="43">
        <f t="shared" si="0"/>
        <v>6043013</v>
      </c>
      <c r="D13" s="43">
        <f t="shared" si="1"/>
        <v>6043013</v>
      </c>
      <c r="E13" s="43">
        <v>4237624</v>
      </c>
      <c r="F13" s="43">
        <v>1333469</v>
      </c>
      <c r="G13" s="43">
        <v>335920</v>
      </c>
      <c r="H13" s="43">
        <v>136000</v>
      </c>
      <c r="I13" s="43">
        <f t="shared" si="2"/>
        <v>0</v>
      </c>
      <c r="J13" s="43">
        <v>0</v>
      </c>
      <c r="K13" s="43">
        <v>0</v>
      </c>
    </row>
    <row r="14" spans="1:11" s="12" customFormat="1" ht="15.75" customHeight="1">
      <c r="A14" s="28">
        <v>2010302</v>
      </c>
      <c r="B14" s="28" t="s">
        <v>102</v>
      </c>
      <c r="C14" s="43">
        <f t="shared" si="0"/>
        <v>5320000</v>
      </c>
      <c r="D14" s="43">
        <f t="shared" si="1"/>
        <v>0</v>
      </c>
      <c r="E14" s="43">
        <v>0</v>
      </c>
      <c r="F14" s="43">
        <v>0</v>
      </c>
      <c r="G14" s="43">
        <v>0</v>
      </c>
      <c r="H14" s="43">
        <v>0</v>
      </c>
      <c r="I14" s="43">
        <f t="shared" si="2"/>
        <v>5320000</v>
      </c>
      <c r="J14" s="43">
        <v>5320000</v>
      </c>
      <c r="K14" s="43">
        <v>0</v>
      </c>
    </row>
    <row r="15" spans="1:11" s="12" customFormat="1" ht="15.75" customHeight="1">
      <c r="A15" s="28">
        <v>2010305</v>
      </c>
      <c r="B15" s="28" t="s">
        <v>161</v>
      </c>
      <c r="C15" s="43">
        <f t="shared" si="0"/>
        <v>0</v>
      </c>
      <c r="D15" s="43">
        <f t="shared" si="1"/>
        <v>0</v>
      </c>
      <c r="E15" s="43">
        <v>0</v>
      </c>
      <c r="F15" s="43">
        <v>0</v>
      </c>
      <c r="G15" s="43">
        <v>0</v>
      </c>
      <c r="H15" s="43">
        <v>0</v>
      </c>
      <c r="I15" s="43">
        <f t="shared" si="2"/>
        <v>0</v>
      </c>
      <c r="J15" s="43">
        <v>0</v>
      </c>
      <c r="K15" s="43">
        <v>0</v>
      </c>
    </row>
    <row r="16" spans="1:11" s="12" customFormat="1" ht="15.75" customHeight="1">
      <c r="A16" s="28">
        <v>2010306</v>
      </c>
      <c r="B16" s="28" t="s">
        <v>369</v>
      </c>
      <c r="C16" s="43">
        <f t="shared" si="0"/>
        <v>453229</v>
      </c>
      <c r="D16" s="43">
        <f t="shared" si="1"/>
        <v>453229</v>
      </c>
      <c r="E16" s="43">
        <v>348324</v>
      </c>
      <c r="F16" s="43">
        <v>100785</v>
      </c>
      <c r="G16" s="43">
        <v>120</v>
      </c>
      <c r="H16" s="43">
        <v>4000</v>
      </c>
      <c r="I16" s="43">
        <f t="shared" si="2"/>
        <v>0</v>
      </c>
      <c r="J16" s="43">
        <v>0</v>
      </c>
      <c r="K16" s="43">
        <v>0</v>
      </c>
    </row>
    <row r="17" spans="1:11" s="12" customFormat="1" ht="15.75" customHeight="1">
      <c r="A17" s="28">
        <v>2010308</v>
      </c>
      <c r="B17" s="28" t="s">
        <v>227</v>
      </c>
      <c r="C17" s="43">
        <f t="shared" si="0"/>
        <v>0</v>
      </c>
      <c r="D17" s="43">
        <f t="shared" si="1"/>
        <v>0</v>
      </c>
      <c r="E17" s="43">
        <v>0</v>
      </c>
      <c r="F17" s="43">
        <v>0</v>
      </c>
      <c r="G17" s="43">
        <v>0</v>
      </c>
      <c r="H17" s="43">
        <v>0</v>
      </c>
      <c r="I17" s="43">
        <f t="shared" si="2"/>
        <v>0</v>
      </c>
      <c r="J17" s="43">
        <v>0</v>
      </c>
      <c r="K17" s="43">
        <v>0</v>
      </c>
    </row>
    <row r="18" spans="1:11" s="12" customFormat="1" ht="15.75" customHeight="1">
      <c r="A18" s="28">
        <v>2010399</v>
      </c>
      <c r="B18" s="28" t="s">
        <v>138</v>
      </c>
      <c r="C18" s="43">
        <f t="shared" si="0"/>
        <v>0</v>
      </c>
      <c r="D18" s="43">
        <f t="shared" si="1"/>
        <v>0</v>
      </c>
      <c r="E18" s="43">
        <v>0</v>
      </c>
      <c r="F18" s="43">
        <v>0</v>
      </c>
      <c r="G18" s="43">
        <v>0</v>
      </c>
      <c r="H18" s="43">
        <v>0</v>
      </c>
      <c r="I18" s="43">
        <f t="shared" si="2"/>
        <v>0</v>
      </c>
      <c r="J18" s="43">
        <v>0</v>
      </c>
      <c r="K18" s="43">
        <v>0</v>
      </c>
    </row>
    <row r="19" spans="1:11" s="12" customFormat="1" ht="15.75" customHeight="1">
      <c r="A19" s="28">
        <v>20104</v>
      </c>
      <c r="B19" s="28" t="s">
        <v>363</v>
      </c>
      <c r="C19" s="43">
        <f t="shared" si="0"/>
        <v>0</v>
      </c>
      <c r="D19" s="43">
        <f t="shared" si="1"/>
        <v>0</v>
      </c>
      <c r="E19" s="43">
        <v>0</v>
      </c>
      <c r="F19" s="43">
        <v>0</v>
      </c>
      <c r="G19" s="43">
        <v>0</v>
      </c>
      <c r="H19" s="43">
        <v>0</v>
      </c>
      <c r="I19" s="43">
        <f t="shared" si="2"/>
        <v>0</v>
      </c>
      <c r="J19" s="43">
        <v>0</v>
      </c>
      <c r="K19" s="43">
        <v>0</v>
      </c>
    </row>
    <row r="20" spans="1:11" s="12" customFormat="1" ht="15.75" customHeight="1">
      <c r="A20" s="28">
        <v>2010499</v>
      </c>
      <c r="B20" s="28" t="s">
        <v>1</v>
      </c>
      <c r="C20" s="43">
        <f t="shared" si="0"/>
        <v>0</v>
      </c>
      <c r="D20" s="43">
        <f t="shared" si="1"/>
        <v>0</v>
      </c>
      <c r="E20" s="43">
        <v>0</v>
      </c>
      <c r="F20" s="43">
        <v>0</v>
      </c>
      <c r="G20" s="43">
        <v>0</v>
      </c>
      <c r="H20" s="43">
        <v>0</v>
      </c>
      <c r="I20" s="43">
        <f t="shared" si="2"/>
        <v>0</v>
      </c>
      <c r="J20" s="43">
        <v>0</v>
      </c>
      <c r="K20" s="43">
        <v>0</v>
      </c>
    </row>
    <row r="21" spans="1:11" s="12" customFormat="1" ht="15.75" customHeight="1">
      <c r="A21" s="28">
        <v>20105</v>
      </c>
      <c r="B21" s="28" t="s">
        <v>410</v>
      </c>
      <c r="C21" s="43">
        <f t="shared" si="0"/>
        <v>150000</v>
      </c>
      <c r="D21" s="43">
        <f t="shared" si="1"/>
        <v>0</v>
      </c>
      <c r="E21" s="43">
        <v>0</v>
      </c>
      <c r="F21" s="43">
        <v>0</v>
      </c>
      <c r="G21" s="43">
        <v>0</v>
      </c>
      <c r="H21" s="43">
        <v>0</v>
      </c>
      <c r="I21" s="43">
        <f t="shared" si="2"/>
        <v>150000</v>
      </c>
      <c r="J21" s="43">
        <v>150000</v>
      </c>
      <c r="K21" s="43">
        <v>0</v>
      </c>
    </row>
    <row r="22" spans="1:11" s="12" customFormat="1" ht="15.75" customHeight="1">
      <c r="A22" s="28">
        <v>2010507</v>
      </c>
      <c r="B22" s="28" t="s">
        <v>152</v>
      </c>
      <c r="C22" s="43">
        <f t="shared" si="0"/>
        <v>150000</v>
      </c>
      <c r="D22" s="43">
        <f t="shared" si="1"/>
        <v>0</v>
      </c>
      <c r="E22" s="43">
        <v>0</v>
      </c>
      <c r="F22" s="43">
        <v>0</v>
      </c>
      <c r="G22" s="43">
        <v>0</v>
      </c>
      <c r="H22" s="43">
        <v>0</v>
      </c>
      <c r="I22" s="43">
        <f t="shared" si="2"/>
        <v>150000</v>
      </c>
      <c r="J22" s="43">
        <v>150000</v>
      </c>
      <c r="K22" s="43">
        <v>0</v>
      </c>
    </row>
    <row r="23" spans="1:11" s="12" customFormat="1" ht="15.75" customHeight="1">
      <c r="A23" s="28">
        <v>2010599</v>
      </c>
      <c r="B23" s="28" t="s">
        <v>96</v>
      </c>
      <c r="C23" s="43">
        <f t="shared" si="0"/>
        <v>0</v>
      </c>
      <c r="D23" s="43">
        <f t="shared" si="1"/>
        <v>0</v>
      </c>
      <c r="E23" s="43">
        <v>0</v>
      </c>
      <c r="F23" s="43">
        <v>0</v>
      </c>
      <c r="G23" s="43">
        <v>0</v>
      </c>
      <c r="H23" s="43">
        <v>0</v>
      </c>
      <c r="I23" s="43">
        <f t="shared" si="2"/>
        <v>0</v>
      </c>
      <c r="J23" s="43">
        <v>0</v>
      </c>
      <c r="K23" s="43">
        <v>0</v>
      </c>
    </row>
    <row r="24" spans="1:11" s="12" customFormat="1" ht="15.75" customHeight="1">
      <c r="A24" s="28">
        <v>20106</v>
      </c>
      <c r="B24" s="28" t="s">
        <v>266</v>
      </c>
      <c r="C24" s="43">
        <f t="shared" si="0"/>
        <v>80000</v>
      </c>
      <c r="D24" s="43">
        <f t="shared" si="1"/>
        <v>0</v>
      </c>
      <c r="E24" s="43">
        <v>0</v>
      </c>
      <c r="F24" s="43">
        <v>0</v>
      </c>
      <c r="G24" s="43">
        <v>0</v>
      </c>
      <c r="H24" s="43">
        <v>0</v>
      </c>
      <c r="I24" s="43">
        <f t="shared" si="2"/>
        <v>80000</v>
      </c>
      <c r="J24" s="43">
        <v>80000</v>
      </c>
      <c r="K24" s="43">
        <v>0</v>
      </c>
    </row>
    <row r="25" spans="1:11" s="12" customFormat="1" ht="15.75" customHeight="1">
      <c r="A25" s="28">
        <v>2010601</v>
      </c>
      <c r="B25" s="28" t="s">
        <v>303</v>
      </c>
      <c r="C25" s="43">
        <f t="shared" si="0"/>
        <v>0</v>
      </c>
      <c r="D25" s="43">
        <f t="shared" si="1"/>
        <v>0</v>
      </c>
      <c r="E25" s="43">
        <v>0</v>
      </c>
      <c r="F25" s="43">
        <v>0</v>
      </c>
      <c r="G25" s="43">
        <v>0</v>
      </c>
      <c r="H25" s="43">
        <v>0</v>
      </c>
      <c r="I25" s="43">
        <f t="shared" si="2"/>
        <v>0</v>
      </c>
      <c r="J25" s="43">
        <v>0</v>
      </c>
      <c r="K25" s="43">
        <v>0</v>
      </c>
    </row>
    <row r="26" spans="1:11" s="12" customFormat="1" ht="15.75" customHeight="1">
      <c r="A26" s="28">
        <v>2010602</v>
      </c>
      <c r="B26" s="28" t="s">
        <v>145</v>
      </c>
      <c r="C26" s="43">
        <f t="shared" si="0"/>
        <v>80000</v>
      </c>
      <c r="D26" s="43">
        <f t="shared" si="1"/>
        <v>0</v>
      </c>
      <c r="E26" s="43">
        <v>0</v>
      </c>
      <c r="F26" s="43">
        <v>0</v>
      </c>
      <c r="G26" s="43">
        <v>0</v>
      </c>
      <c r="H26" s="43">
        <v>0</v>
      </c>
      <c r="I26" s="43">
        <f t="shared" si="2"/>
        <v>80000</v>
      </c>
      <c r="J26" s="43">
        <v>80000</v>
      </c>
      <c r="K26" s="43">
        <v>0</v>
      </c>
    </row>
    <row r="27" spans="1:11" s="12" customFormat="1" ht="15.75" customHeight="1">
      <c r="A27" s="28">
        <v>2010607</v>
      </c>
      <c r="B27" s="28" t="s">
        <v>19</v>
      </c>
      <c r="C27" s="43">
        <f t="shared" si="0"/>
        <v>0</v>
      </c>
      <c r="D27" s="43">
        <f t="shared" si="1"/>
        <v>0</v>
      </c>
      <c r="E27" s="43">
        <v>0</v>
      </c>
      <c r="F27" s="43">
        <v>0</v>
      </c>
      <c r="G27" s="43">
        <v>0</v>
      </c>
      <c r="H27" s="43">
        <v>0</v>
      </c>
      <c r="I27" s="43">
        <f t="shared" si="2"/>
        <v>0</v>
      </c>
      <c r="J27" s="43">
        <v>0</v>
      </c>
      <c r="K27" s="43">
        <v>0</v>
      </c>
    </row>
    <row r="28" spans="1:11" s="12" customFormat="1" ht="15.75" customHeight="1">
      <c r="A28" s="28">
        <v>2010699</v>
      </c>
      <c r="B28" s="28" t="s">
        <v>316</v>
      </c>
      <c r="C28" s="43">
        <f t="shared" si="0"/>
        <v>0</v>
      </c>
      <c r="D28" s="43">
        <f t="shared" si="1"/>
        <v>0</v>
      </c>
      <c r="E28" s="43">
        <v>0</v>
      </c>
      <c r="F28" s="43">
        <v>0</v>
      </c>
      <c r="G28" s="43">
        <v>0</v>
      </c>
      <c r="H28" s="43">
        <v>0</v>
      </c>
      <c r="I28" s="43">
        <f t="shared" si="2"/>
        <v>0</v>
      </c>
      <c r="J28" s="43">
        <v>0</v>
      </c>
      <c r="K28" s="43">
        <v>0</v>
      </c>
    </row>
    <row r="29" spans="1:11" s="12" customFormat="1" ht="15.75" customHeight="1">
      <c r="A29" s="28">
        <v>20110</v>
      </c>
      <c r="B29" s="28" t="s">
        <v>327</v>
      </c>
      <c r="C29" s="43">
        <f t="shared" si="0"/>
        <v>0</v>
      </c>
      <c r="D29" s="43">
        <f t="shared" si="1"/>
        <v>0</v>
      </c>
      <c r="E29" s="43">
        <v>0</v>
      </c>
      <c r="F29" s="43">
        <v>0</v>
      </c>
      <c r="G29" s="43">
        <v>0</v>
      </c>
      <c r="H29" s="43">
        <v>0</v>
      </c>
      <c r="I29" s="43">
        <f t="shared" si="2"/>
        <v>0</v>
      </c>
      <c r="J29" s="43">
        <v>0</v>
      </c>
      <c r="K29" s="43">
        <v>0</v>
      </c>
    </row>
    <row r="30" spans="1:11" s="12" customFormat="1" ht="15.75" customHeight="1">
      <c r="A30" s="28">
        <v>2011006</v>
      </c>
      <c r="B30" s="28" t="s">
        <v>114</v>
      </c>
      <c r="C30" s="43">
        <f t="shared" si="0"/>
        <v>0</v>
      </c>
      <c r="D30" s="43">
        <f t="shared" si="1"/>
        <v>0</v>
      </c>
      <c r="E30" s="43">
        <v>0</v>
      </c>
      <c r="F30" s="43">
        <v>0</v>
      </c>
      <c r="G30" s="43">
        <v>0</v>
      </c>
      <c r="H30" s="43">
        <v>0</v>
      </c>
      <c r="I30" s="43">
        <f t="shared" si="2"/>
        <v>0</v>
      </c>
      <c r="J30" s="43">
        <v>0</v>
      </c>
      <c r="K30" s="43">
        <v>0</v>
      </c>
    </row>
    <row r="31" spans="1:11" s="12" customFormat="1" ht="15.75" customHeight="1">
      <c r="A31" s="28">
        <v>20113</v>
      </c>
      <c r="B31" s="28" t="s">
        <v>397</v>
      </c>
      <c r="C31" s="43">
        <f t="shared" si="0"/>
        <v>0</v>
      </c>
      <c r="D31" s="43">
        <f t="shared" si="1"/>
        <v>0</v>
      </c>
      <c r="E31" s="43">
        <v>0</v>
      </c>
      <c r="F31" s="43">
        <v>0</v>
      </c>
      <c r="G31" s="43">
        <v>0</v>
      </c>
      <c r="H31" s="43">
        <v>0</v>
      </c>
      <c r="I31" s="43">
        <f t="shared" si="2"/>
        <v>0</v>
      </c>
      <c r="J31" s="43">
        <v>0</v>
      </c>
      <c r="K31" s="43">
        <v>0</v>
      </c>
    </row>
    <row r="32" spans="1:11" s="12" customFormat="1" ht="15.75" customHeight="1">
      <c r="A32" s="28">
        <v>2011308</v>
      </c>
      <c r="B32" s="28" t="s">
        <v>139</v>
      </c>
      <c r="C32" s="43">
        <f t="shared" si="0"/>
        <v>0</v>
      </c>
      <c r="D32" s="43">
        <f t="shared" si="1"/>
        <v>0</v>
      </c>
      <c r="E32" s="43">
        <v>0</v>
      </c>
      <c r="F32" s="43">
        <v>0</v>
      </c>
      <c r="G32" s="43">
        <v>0</v>
      </c>
      <c r="H32" s="43">
        <v>0</v>
      </c>
      <c r="I32" s="43">
        <f t="shared" si="2"/>
        <v>0</v>
      </c>
      <c r="J32" s="43">
        <v>0</v>
      </c>
      <c r="K32" s="43">
        <v>0</v>
      </c>
    </row>
    <row r="33" spans="1:11" s="12" customFormat="1" ht="15.75" customHeight="1">
      <c r="A33" s="28">
        <v>20117</v>
      </c>
      <c r="B33" s="28" t="s">
        <v>357</v>
      </c>
      <c r="C33" s="43">
        <f t="shared" si="0"/>
        <v>0</v>
      </c>
      <c r="D33" s="43">
        <f t="shared" si="1"/>
        <v>0</v>
      </c>
      <c r="E33" s="43">
        <v>0</v>
      </c>
      <c r="F33" s="43">
        <v>0</v>
      </c>
      <c r="G33" s="43">
        <v>0</v>
      </c>
      <c r="H33" s="43">
        <v>0</v>
      </c>
      <c r="I33" s="43">
        <f t="shared" si="2"/>
        <v>0</v>
      </c>
      <c r="J33" s="43">
        <v>0</v>
      </c>
      <c r="K33" s="43">
        <v>0</v>
      </c>
    </row>
    <row r="34" spans="1:11" s="12" customFormat="1" ht="15.75" customHeight="1">
      <c r="A34" s="28">
        <v>2011709</v>
      </c>
      <c r="B34" s="28" t="s">
        <v>257</v>
      </c>
      <c r="C34" s="43">
        <f t="shared" si="0"/>
        <v>0</v>
      </c>
      <c r="D34" s="43">
        <f t="shared" si="1"/>
        <v>0</v>
      </c>
      <c r="E34" s="43">
        <v>0</v>
      </c>
      <c r="F34" s="43">
        <v>0</v>
      </c>
      <c r="G34" s="43">
        <v>0</v>
      </c>
      <c r="H34" s="43">
        <v>0</v>
      </c>
      <c r="I34" s="43">
        <f t="shared" si="2"/>
        <v>0</v>
      </c>
      <c r="J34" s="43">
        <v>0</v>
      </c>
      <c r="K34" s="43">
        <v>0</v>
      </c>
    </row>
    <row r="35" spans="1:11" s="12" customFormat="1" ht="15.75" customHeight="1">
      <c r="A35" s="28">
        <v>20124</v>
      </c>
      <c r="B35" s="28" t="s">
        <v>245</v>
      </c>
      <c r="C35" s="43">
        <f t="shared" si="0"/>
        <v>0</v>
      </c>
      <c r="D35" s="43">
        <f t="shared" si="1"/>
        <v>0</v>
      </c>
      <c r="E35" s="43">
        <v>0</v>
      </c>
      <c r="F35" s="43">
        <v>0</v>
      </c>
      <c r="G35" s="43">
        <v>0</v>
      </c>
      <c r="H35" s="43">
        <v>0</v>
      </c>
      <c r="I35" s="43">
        <f t="shared" si="2"/>
        <v>0</v>
      </c>
      <c r="J35" s="43">
        <v>0</v>
      </c>
      <c r="K35" s="43">
        <v>0</v>
      </c>
    </row>
    <row r="36" spans="1:11" s="12" customFormat="1" ht="15.75" customHeight="1">
      <c r="A36" s="28">
        <v>2012499</v>
      </c>
      <c r="B36" s="28" t="s">
        <v>297</v>
      </c>
      <c r="C36" s="43">
        <f t="shared" si="0"/>
        <v>0</v>
      </c>
      <c r="D36" s="43">
        <f t="shared" si="1"/>
        <v>0</v>
      </c>
      <c r="E36" s="43">
        <v>0</v>
      </c>
      <c r="F36" s="43">
        <v>0</v>
      </c>
      <c r="G36" s="43">
        <v>0</v>
      </c>
      <c r="H36" s="43">
        <v>0</v>
      </c>
      <c r="I36" s="43">
        <f t="shared" si="2"/>
        <v>0</v>
      </c>
      <c r="J36" s="43">
        <v>0</v>
      </c>
      <c r="K36" s="43">
        <v>0</v>
      </c>
    </row>
    <row r="37" spans="1:11" s="12" customFormat="1" ht="15.75" customHeight="1">
      <c r="A37" s="28">
        <v>20129</v>
      </c>
      <c r="B37" s="28" t="s">
        <v>83</v>
      </c>
      <c r="C37" s="43">
        <f t="shared" si="0"/>
        <v>0</v>
      </c>
      <c r="D37" s="43">
        <f t="shared" si="1"/>
        <v>0</v>
      </c>
      <c r="E37" s="43">
        <v>0</v>
      </c>
      <c r="F37" s="43">
        <v>0</v>
      </c>
      <c r="G37" s="43">
        <v>0</v>
      </c>
      <c r="H37" s="43">
        <v>0</v>
      </c>
      <c r="I37" s="43">
        <f t="shared" si="2"/>
        <v>0</v>
      </c>
      <c r="J37" s="43">
        <v>0</v>
      </c>
      <c r="K37" s="43">
        <v>0</v>
      </c>
    </row>
    <row r="38" spans="1:11" s="12" customFormat="1" ht="15.75" customHeight="1">
      <c r="A38" s="28">
        <v>2012999</v>
      </c>
      <c r="B38" s="28" t="s">
        <v>401</v>
      </c>
      <c r="C38" s="43">
        <f t="shared" si="0"/>
        <v>0</v>
      </c>
      <c r="D38" s="43">
        <f t="shared" si="1"/>
        <v>0</v>
      </c>
      <c r="E38" s="43">
        <v>0</v>
      </c>
      <c r="F38" s="43">
        <v>0</v>
      </c>
      <c r="G38" s="43">
        <v>0</v>
      </c>
      <c r="H38" s="43">
        <v>0</v>
      </c>
      <c r="I38" s="43">
        <f t="shared" si="2"/>
        <v>0</v>
      </c>
      <c r="J38" s="43">
        <v>0</v>
      </c>
      <c r="K38" s="43">
        <v>0</v>
      </c>
    </row>
    <row r="39" spans="1:11" s="12" customFormat="1" ht="15.75" customHeight="1">
      <c r="A39" s="28">
        <v>20131</v>
      </c>
      <c r="B39" s="28" t="s">
        <v>412</v>
      </c>
      <c r="C39" s="43">
        <f t="shared" si="0"/>
        <v>0</v>
      </c>
      <c r="D39" s="43">
        <f t="shared" si="1"/>
        <v>0</v>
      </c>
      <c r="E39" s="43">
        <v>0</v>
      </c>
      <c r="F39" s="43">
        <v>0</v>
      </c>
      <c r="G39" s="43">
        <v>0</v>
      </c>
      <c r="H39" s="43">
        <v>0</v>
      </c>
      <c r="I39" s="43">
        <f t="shared" si="2"/>
        <v>0</v>
      </c>
      <c r="J39" s="43">
        <v>0</v>
      </c>
      <c r="K39" s="43">
        <v>0</v>
      </c>
    </row>
    <row r="40" spans="1:11" s="12" customFormat="1" ht="15.75" customHeight="1">
      <c r="A40" s="28">
        <v>2013199</v>
      </c>
      <c r="B40" s="28" t="s">
        <v>146</v>
      </c>
      <c r="C40" s="43">
        <f t="shared" si="0"/>
        <v>0</v>
      </c>
      <c r="D40" s="43">
        <f t="shared" si="1"/>
        <v>0</v>
      </c>
      <c r="E40" s="43">
        <v>0</v>
      </c>
      <c r="F40" s="43">
        <v>0</v>
      </c>
      <c r="G40" s="43">
        <v>0</v>
      </c>
      <c r="H40" s="43">
        <v>0</v>
      </c>
      <c r="I40" s="43">
        <f t="shared" si="2"/>
        <v>0</v>
      </c>
      <c r="J40" s="43">
        <v>0</v>
      </c>
      <c r="K40" s="43">
        <v>0</v>
      </c>
    </row>
    <row r="41" spans="1:11" s="12" customFormat="1" ht="15.75" customHeight="1">
      <c r="A41" s="28">
        <v>20132</v>
      </c>
      <c r="B41" s="28" t="s">
        <v>367</v>
      </c>
      <c r="C41" s="43">
        <f t="shared" si="0"/>
        <v>350000</v>
      </c>
      <c r="D41" s="43">
        <f t="shared" si="1"/>
        <v>0</v>
      </c>
      <c r="E41" s="43">
        <v>0</v>
      </c>
      <c r="F41" s="43">
        <v>0</v>
      </c>
      <c r="G41" s="43">
        <v>0</v>
      </c>
      <c r="H41" s="43">
        <v>0</v>
      </c>
      <c r="I41" s="43">
        <f t="shared" si="2"/>
        <v>350000</v>
      </c>
      <c r="J41" s="43">
        <v>350000</v>
      </c>
      <c r="K41" s="43">
        <v>0</v>
      </c>
    </row>
    <row r="42" spans="1:11" s="12" customFormat="1" ht="15.75" customHeight="1">
      <c r="A42" s="28">
        <v>2013299</v>
      </c>
      <c r="B42" s="28" t="s">
        <v>12</v>
      </c>
      <c r="C42" s="43">
        <f t="shared" si="0"/>
        <v>350000</v>
      </c>
      <c r="D42" s="43">
        <f t="shared" si="1"/>
        <v>0</v>
      </c>
      <c r="E42" s="43">
        <v>0</v>
      </c>
      <c r="F42" s="43">
        <v>0</v>
      </c>
      <c r="G42" s="43">
        <v>0</v>
      </c>
      <c r="H42" s="43">
        <v>0</v>
      </c>
      <c r="I42" s="43">
        <f t="shared" si="2"/>
        <v>350000</v>
      </c>
      <c r="J42" s="43">
        <v>350000</v>
      </c>
      <c r="K42" s="43">
        <v>0</v>
      </c>
    </row>
    <row r="43" spans="1:11" s="12" customFormat="1" ht="15.75" customHeight="1">
      <c r="A43" s="28">
        <v>20133</v>
      </c>
      <c r="B43" s="28" t="s">
        <v>167</v>
      </c>
      <c r="C43" s="43">
        <f t="shared" si="0"/>
        <v>0</v>
      </c>
      <c r="D43" s="43">
        <f t="shared" si="1"/>
        <v>0</v>
      </c>
      <c r="E43" s="43">
        <v>0</v>
      </c>
      <c r="F43" s="43">
        <v>0</v>
      </c>
      <c r="G43" s="43">
        <v>0</v>
      </c>
      <c r="H43" s="43">
        <v>0</v>
      </c>
      <c r="I43" s="43">
        <f t="shared" si="2"/>
        <v>0</v>
      </c>
      <c r="J43" s="43">
        <v>0</v>
      </c>
      <c r="K43" s="43">
        <v>0</v>
      </c>
    </row>
    <row r="44" spans="1:11" s="12" customFormat="1" ht="15.75" customHeight="1">
      <c r="A44" s="28">
        <v>2013399</v>
      </c>
      <c r="B44" s="28" t="s">
        <v>282</v>
      </c>
      <c r="C44" s="43">
        <f t="shared" si="0"/>
        <v>0</v>
      </c>
      <c r="D44" s="43">
        <f t="shared" si="1"/>
        <v>0</v>
      </c>
      <c r="E44" s="43">
        <v>0</v>
      </c>
      <c r="F44" s="43">
        <v>0</v>
      </c>
      <c r="G44" s="43">
        <v>0</v>
      </c>
      <c r="H44" s="43">
        <v>0</v>
      </c>
      <c r="I44" s="43">
        <f t="shared" si="2"/>
        <v>0</v>
      </c>
      <c r="J44" s="43">
        <v>0</v>
      </c>
      <c r="K44" s="43">
        <v>0</v>
      </c>
    </row>
    <row r="45" spans="1:11" s="12" customFormat="1" ht="15.75" customHeight="1">
      <c r="A45" s="28">
        <v>20134</v>
      </c>
      <c r="B45" s="28" t="s">
        <v>376</v>
      </c>
      <c r="C45" s="43">
        <f t="shared" si="0"/>
        <v>0</v>
      </c>
      <c r="D45" s="43">
        <f t="shared" si="1"/>
        <v>0</v>
      </c>
      <c r="E45" s="43">
        <v>0</v>
      </c>
      <c r="F45" s="43">
        <v>0</v>
      </c>
      <c r="G45" s="43">
        <v>0</v>
      </c>
      <c r="H45" s="43">
        <v>0</v>
      </c>
      <c r="I45" s="43">
        <f t="shared" si="2"/>
        <v>0</v>
      </c>
      <c r="J45" s="43">
        <v>0</v>
      </c>
      <c r="K45" s="43">
        <v>0</v>
      </c>
    </row>
    <row r="46" spans="1:11" s="12" customFormat="1" ht="15.75" customHeight="1">
      <c r="A46" s="28">
        <v>2013499</v>
      </c>
      <c r="B46" s="28" t="s">
        <v>164</v>
      </c>
      <c r="C46" s="43">
        <f t="shared" si="0"/>
        <v>0</v>
      </c>
      <c r="D46" s="43">
        <f t="shared" si="1"/>
        <v>0</v>
      </c>
      <c r="E46" s="43">
        <v>0</v>
      </c>
      <c r="F46" s="43">
        <v>0</v>
      </c>
      <c r="G46" s="43">
        <v>0</v>
      </c>
      <c r="H46" s="43">
        <v>0</v>
      </c>
      <c r="I46" s="43">
        <f t="shared" si="2"/>
        <v>0</v>
      </c>
      <c r="J46" s="43">
        <v>0</v>
      </c>
      <c r="K46" s="43">
        <v>0</v>
      </c>
    </row>
    <row r="47" spans="1:11" s="12" customFormat="1" ht="15.75" customHeight="1">
      <c r="A47" s="28">
        <v>20199</v>
      </c>
      <c r="B47" s="28" t="s">
        <v>323</v>
      </c>
      <c r="C47" s="43">
        <f t="shared" si="0"/>
        <v>50000</v>
      </c>
      <c r="D47" s="43">
        <f t="shared" si="1"/>
        <v>0</v>
      </c>
      <c r="E47" s="43">
        <v>0</v>
      </c>
      <c r="F47" s="43">
        <v>0</v>
      </c>
      <c r="G47" s="43">
        <v>0</v>
      </c>
      <c r="H47" s="43">
        <v>0</v>
      </c>
      <c r="I47" s="43">
        <f t="shared" si="2"/>
        <v>50000</v>
      </c>
      <c r="J47" s="43">
        <v>50000</v>
      </c>
      <c r="K47" s="43">
        <v>0</v>
      </c>
    </row>
    <row r="48" spans="1:11" s="12" customFormat="1" ht="15.75" customHeight="1">
      <c r="A48" s="28">
        <v>2019999</v>
      </c>
      <c r="B48" s="28" t="s">
        <v>63</v>
      </c>
      <c r="C48" s="43">
        <f t="shared" si="0"/>
        <v>50000</v>
      </c>
      <c r="D48" s="43">
        <f t="shared" si="1"/>
        <v>0</v>
      </c>
      <c r="E48" s="43">
        <v>0</v>
      </c>
      <c r="F48" s="43">
        <v>0</v>
      </c>
      <c r="G48" s="43">
        <v>0</v>
      </c>
      <c r="H48" s="43">
        <v>0</v>
      </c>
      <c r="I48" s="43">
        <f t="shared" si="2"/>
        <v>50000</v>
      </c>
      <c r="J48" s="43">
        <v>50000</v>
      </c>
      <c r="K48" s="43">
        <v>0</v>
      </c>
    </row>
    <row r="49" spans="1:11" s="12" customFormat="1" ht="15.75" customHeight="1">
      <c r="A49" s="28">
        <v>203</v>
      </c>
      <c r="B49" s="28" t="s">
        <v>191</v>
      </c>
      <c r="C49" s="43">
        <f t="shared" si="0"/>
        <v>50000</v>
      </c>
      <c r="D49" s="43">
        <f t="shared" si="1"/>
        <v>0</v>
      </c>
      <c r="E49" s="43">
        <v>0</v>
      </c>
      <c r="F49" s="43">
        <v>0</v>
      </c>
      <c r="G49" s="43">
        <v>0</v>
      </c>
      <c r="H49" s="43">
        <v>0</v>
      </c>
      <c r="I49" s="43">
        <f t="shared" si="2"/>
        <v>50000</v>
      </c>
      <c r="J49" s="43">
        <v>50000</v>
      </c>
      <c r="K49" s="43">
        <v>0</v>
      </c>
    </row>
    <row r="50" spans="1:11" s="12" customFormat="1" ht="15.75" customHeight="1">
      <c r="A50" s="28">
        <v>20306</v>
      </c>
      <c r="B50" s="28" t="s">
        <v>414</v>
      </c>
      <c r="C50" s="43">
        <f t="shared" si="0"/>
        <v>50000</v>
      </c>
      <c r="D50" s="43">
        <f t="shared" si="1"/>
        <v>0</v>
      </c>
      <c r="E50" s="43">
        <v>0</v>
      </c>
      <c r="F50" s="43">
        <v>0</v>
      </c>
      <c r="G50" s="43">
        <v>0</v>
      </c>
      <c r="H50" s="43">
        <v>0</v>
      </c>
      <c r="I50" s="43">
        <f t="shared" si="2"/>
        <v>50000</v>
      </c>
      <c r="J50" s="43">
        <v>50000</v>
      </c>
      <c r="K50" s="43">
        <v>0</v>
      </c>
    </row>
    <row r="51" spans="1:11" s="12" customFormat="1" ht="15.75" customHeight="1">
      <c r="A51" s="28">
        <v>2030601</v>
      </c>
      <c r="B51" s="28" t="s">
        <v>115</v>
      </c>
      <c r="C51" s="43">
        <f t="shared" si="0"/>
        <v>0</v>
      </c>
      <c r="D51" s="43">
        <f t="shared" si="1"/>
        <v>0</v>
      </c>
      <c r="E51" s="43">
        <v>0</v>
      </c>
      <c r="F51" s="43">
        <v>0</v>
      </c>
      <c r="G51" s="43">
        <v>0</v>
      </c>
      <c r="H51" s="43">
        <v>0</v>
      </c>
      <c r="I51" s="43">
        <f t="shared" si="2"/>
        <v>0</v>
      </c>
      <c r="J51" s="43">
        <v>0</v>
      </c>
      <c r="K51" s="43">
        <v>0</v>
      </c>
    </row>
    <row r="52" spans="1:11" s="12" customFormat="1" ht="15.75" customHeight="1">
      <c r="A52" s="28">
        <v>2030603</v>
      </c>
      <c r="B52" s="28" t="s">
        <v>348</v>
      </c>
      <c r="C52" s="43">
        <f t="shared" si="0"/>
        <v>0</v>
      </c>
      <c r="D52" s="43">
        <f t="shared" si="1"/>
        <v>0</v>
      </c>
      <c r="E52" s="43">
        <v>0</v>
      </c>
      <c r="F52" s="43">
        <v>0</v>
      </c>
      <c r="G52" s="43">
        <v>0</v>
      </c>
      <c r="H52" s="43">
        <v>0</v>
      </c>
      <c r="I52" s="43">
        <f t="shared" si="2"/>
        <v>0</v>
      </c>
      <c r="J52" s="43">
        <v>0</v>
      </c>
      <c r="K52" s="43">
        <v>0</v>
      </c>
    </row>
    <row r="53" spans="1:11" s="12" customFormat="1" ht="15.75" customHeight="1">
      <c r="A53" s="28">
        <v>2030607</v>
      </c>
      <c r="B53" s="28" t="s">
        <v>298</v>
      </c>
      <c r="C53" s="43">
        <f t="shared" si="0"/>
        <v>0</v>
      </c>
      <c r="D53" s="43">
        <f t="shared" si="1"/>
        <v>0</v>
      </c>
      <c r="E53" s="43">
        <v>0</v>
      </c>
      <c r="F53" s="43">
        <v>0</v>
      </c>
      <c r="G53" s="43">
        <v>0</v>
      </c>
      <c r="H53" s="43">
        <v>0</v>
      </c>
      <c r="I53" s="43">
        <f t="shared" si="2"/>
        <v>0</v>
      </c>
      <c r="J53" s="43">
        <v>0</v>
      </c>
      <c r="K53" s="43">
        <v>0</v>
      </c>
    </row>
    <row r="54" spans="1:11" s="12" customFormat="1" ht="15.75" customHeight="1">
      <c r="A54" s="28">
        <v>2030699</v>
      </c>
      <c r="B54" s="28" t="s">
        <v>155</v>
      </c>
      <c r="C54" s="43">
        <f t="shared" si="0"/>
        <v>50000</v>
      </c>
      <c r="D54" s="43">
        <f t="shared" si="1"/>
        <v>0</v>
      </c>
      <c r="E54" s="43">
        <v>0</v>
      </c>
      <c r="F54" s="43">
        <v>0</v>
      </c>
      <c r="G54" s="43">
        <v>0</v>
      </c>
      <c r="H54" s="43">
        <v>0</v>
      </c>
      <c r="I54" s="43">
        <f t="shared" si="2"/>
        <v>50000</v>
      </c>
      <c r="J54" s="43">
        <v>50000</v>
      </c>
      <c r="K54" s="43">
        <v>0</v>
      </c>
    </row>
    <row r="55" spans="1:11" s="12" customFormat="1" ht="15.75" customHeight="1">
      <c r="A55" s="28">
        <v>204</v>
      </c>
      <c r="B55" s="28" t="s">
        <v>162</v>
      </c>
      <c r="C55" s="43">
        <f t="shared" si="0"/>
        <v>785459</v>
      </c>
      <c r="D55" s="43">
        <f t="shared" si="1"/>
        <v>195459</v>
      </c>
      <c r="E55" s="43">
        <v>151771</v>
      </c>
      <c r="F55" s="43">
        <v>38688</v>
      </c>
      <c r="G55" s="43">
        <v>0</v>
      </c>
      <c r="H55" s="43">
        <v>5000</v>
      </c>
      <c r="I55" s="43">
        <f t="shared" si="2"/>
        <v>590000</v>
      </c>
      <c r="J55" s="43">
        <v>590000</v>
      </c>
      <c r="K55" s="43">
        <v>0</v>
      </c>
    </row>
    <row r="56" spans="1:11" s="12" customFormat="1" ht="15.75" customHeight="1">
      <c r="A56" s="28">
        <v>20402</v>
      </c>
      <c r="B56" s="28" t="s">
        <v>86</v>
      </c>
      <c r="C56" s="43">
        <f t="shared" si="0"/>
        <v>590000</v>
      </c>
      <c r="D56" s="43">
        <f t="shared" si="1"/>
        <v>0</v>
      </c>
      <c r="E56" s="43">
        <v>0</v>
      </c>
      <c r="F56" s="43">
        <v>0</v>
      </c>
      <c r="G56" s="43">
        <v>0</v>
      </c>
      <c r="H56" s="43">
        <v>0</v>
      </c>
      <c r="I56" s="43">
        <f t="shared" si="2"/>
        <v>590000</v>
      </c>
      <c r="J56" s="43">
        <v>590000</v>
      </c>
      <c r="K56" s="43">
        <v>0</v>
      </c>
    </row>
    <row r="57" spans="1:11" s="12" customFormat="1" ht="15.75" customHeight="1">
      <c r="A57" s="28">
        <v>2040204</v>
      </c>
      <c r="B57" s="28" t="s">
        <v>192</v>
      </c>
      <c r="C57" s="43">
        <f t="shared" si="0"/>
        <v>280000</v>
      </c>
      <c r="D57" s="43">
        <f t="shared" si="1"/>
        <v>0</v>
      </c>
      <c r="E57" s="43">
        <v>0</v>
      </c>
      <c r="F57" s="43">
        <v>0</v>
      </c>
      <c r="G57" s="43">
        <v>0</v>
      </c>
      <c r="H57" s="43">
        <v>0</v>
      </c>
      <c r="I57" s="43">
        <f t="shared" si="2"/>
        <v>280000</v>
      </c>
      <c r="J57" s="43">
        <v>280000</v>
      </c>
      <c r="K57" s="43">
        <v>0</v>
      </c>
    </row>
    <row r="58" spans="1:11" s="12" customFormat="1" ht="15.75" customHeight="1">
      <c r="A58" s="28">
        <v>2040211</v>
      </c>
      <c r="B58" s="28" t="s">
        <v>34</v>
      </c>
      <c r="C58" s="43">
        <f t="shared" si="0"/>
        <v>20000</v>
      </c>
      <c r="D58" s="43">
        <f t="shared" si="1"/>
        <v>0</v>
      </c>
      <c r="E58" s="43">
        <v>0</v>
      </c>
      <c r="F58" s="43">
        <v>0</v>
      </c>
      <c r="G58" s="43">
        <v>0</v>
      </c>
      <c r="H58" s="43">
        <v>0</v>
      </c>
      <c r="I58" s="43">
        <f t="shared" si="2"/>
        <v>20000</v>
      </c>
      <c r="J58" s="43">
        <v>20000</v>
      </c>
      <c r="K58" s="43">
        <v>0</v>
      </c>
    </row>
    <row r="59" spans="1:11" s="12" customFormat="1" ht="15.75" customHeight="1">
      <c r="A59" s="28">
        <v>2040216</v>
      </c>
      <c r="B59" s="28" t="s">
        <v>84</v>
      </c>
      <c r="C59" s="43">
        <f t="shared" si="0"/>
        <v>0</v>
      </c>
      <c r="D59" s="43">
        <f t="shared" si="1"/>
        <v>0</v>
      </c>
      <c r="E59" s="43">
        <v>0</v>
      </c>
      <c r="F59" s="43">
        <v>0</v>
      </c>
      <c r="G59" s="43">
        <v>0</v>
      </c>
      <c r="H59" s="43">
        <v>0</v>
      </c>
      <c r="I59" s="43">
        <f t="shared" si="2"/>
        <v>0</v>
      </c>
      <c r="J59" s="43">
        <v>0</v>
      </c>
      <c r="K59" s="43">
        <v>0</v>
      </c>
    </row>
    <row r="60" spans="1:11" s="12" customFormat="1" ht="15.75" customHeight="1">
      <c r="A60" s="28">
        <v>2040299</v>
      </c>
      <c r="B60" s="28" t="s">
        <v>349</v>
      </c>
      <c r="C60" s="43">
        <f t="shared" si="0"/>
        <v>290000</v>
      </c>
      <c r="D60" s="43">
        <f t="shared" si="1"/>
        <v>0</v>
      </c>
      <c r="E60" s="43">
        <v>0</v>
      </c>
      <c r="F60" s="43">
        <v>0</v>
      </c>
      <c r="G60" s="43">
        <v>0</v>
      </c>
      <c r="H60" s="43">
        <v>0</v>
      </c>
      <c r="I60" s="43">
        <f t="shared" si="2"/>
        <v>290000</v>
      </c>
      <c r="J60" s="43">
        <v>290000</v>
      </c>
      <c r="K60" s="43">
        <v>0</v>
      </c>
    </row>
    <row r="61" spans="1:11" s="12" customFormat="1" ht="15.75" customHeight="1">
      <c r="A61" s="28">
        <v>20406</v>
      </c>
      <c r="B61" s="28" t="s">
        <v>426</v>
      </c>
      <c r="C61" s="43">
        <f t="shared" si="0"/>
        <v>195459</v>
      </c>
      <c r="D61" s="43">
        <f t="shared" si="1"/>
        <v>195459</v>
      </c>
      <c r="E61" s="43">
        <v>151771</v>
      </c>
      <c r="F61" s="43">
        <v>38688</v>
      </c>
      <c r="G61" s="43">
        <v>0</v>
      </c>
      <c r="H61" s="43">
        <v>5000</v>
      </c>
      <c r="I61" s="43">
        <f t="shared" si="2"/>
        <v>0</v>
      </c>
      <c r="J61" s="43">
        <v>0</v>
      </c>
      <c r="K61" s="43">
        <v>0</v>
      </c>
    </row>
    <row r="62" spans="1:11" s="12" customFormat="1" ht="15.75" customHeight="1">
      <c r="A62" s="28">
        <v>2040601</v>
      </c>
      <c r="B62" s="28" t="s">
        <v>121</v>
      </c>
      <c r="C62" s="43">
        <f t="shared" si="0"/>
        <v>195459</v>
      </c>
      <c r="D62" s="43">
        <f t="shared" si="1"/>
        <v>195459</v>
      </c>
      <c r="E62" s="43">
        <v>151771</v>
      </c>
      <c r="F62" s="43">
        <v>38688</v>
      </c>
      <c r="G62" s="43">
        <v>0</v>
      </c>
      <c r="H62" s="43">
        <v>5000</v>
      </c>
      <c r="I62" s="43">
        <f t="shared" si="2"/>
        <v>0</v>
      </c>
      <c r="J62" s="43">
        <v>0</v>
      </c>
      <c r="K62" s="43">
        <v>0</v>
      </c>
    </row>
    <row r="63" spans="1:11" s="12" customFormat="1" ht="15.75" customHeight="1">
      <c r="A63" s="28">
        <v>2040602</v>
      </c>
      <c r="B63" s="28" t="s">
        <v>145</v>
      </c>
      <c r="C63" s="43">
        <f t="shared" si="0"/>
        <v>0</v>
      </c>
      <c r="D63" s="43">
        <f t="shared" si="1"/>
        <v>0</v>
      </c>
      <c r="E63" s="43">
        <v>0</v>
      </c>
      <c r="F63" s="43">
        <v>0</v>
      </c>
      <c r="G63" s="43">
        <v>0</v>
      </c>
      <c r="H63" s="43">
        <v>0</v>
      </c>
      <c r="I63" s="43">
        <f t="shared" si="2"/>
        <v>0</v>
      </c>
      <c r="J63" s="43">
        <v>0</v>
      </c>
      <c r="K63" s="43">
        <v>0</v>
      </c>
    </row>
    <row r="64" spans="1:11" s="12" customFormat="1" ht="15.75" customHeight="1">
      <c r="A64" s="28">
        <v>2040605</v>
      </c>
      <c r="B64" s="28" t="s">
        <v>85</v>
      </c>
      <c r="C64" s="43">
        <f t="shared" si="0"/>
        <v>0</v>
      </c>
      <c r="D64" s="43">
        <f t="shared" si="1"/>
        <v>0</v>
      </c>
      <c r="E64" s="43">
        <v>0</v>
      </c>
      <c r="F64" s="43">
        <v>0</v>
      </c>
      <c r="G64" s="43">
        <v>0</v>
      </c>
      <c r="H64" s="43">
        <v>0</v>
      </c>
      <c r="I64" s="43">
        <f t="shared" si="2"/>
        <v>0</v>
      </c>
      <c r="J64" s="43">
        <v>0</v>
      </c>
      <c r="K64" s="43">
        <v>0</v>
      </c>
    </row>
    <row r="65" spans="1:11" s="12" customFormat="1" ht="15.75" customHeight="1">
      <c r="A65" s="28">
        <v>205</v>
      </c>
      <c r="B65" s="28" t="s">
        <v>58</v>
      </c>
      <c r="C65" s="43">
        <f t="shared" si="0"/>
        <v>3947376</v>
      </c>
      <c r="D65" s="43">
        <f t="shared" si="1"/>
        <v>0</v>
      </c>
      <c r="E65" s="43">
        <v>0</v>
      </c>
      <c r="F65" s="43">
        <v>0</v>
      </c>
      <c r="G65" s="43">
        <v>0</v>
      </c>
      <c r="H65" s="43">
        <v>0</v>
      </c>
      <c r="I65" s="43">
        <f t="shared" si="2"/>
        <v>3947376</v>
      </c>
      <c r="J65" s="43">
        <v>3947376</v>
      </c>
      <c r="K65" s="43">
        <v>0</v>
      </c>
    </row>
    <row r="66" spans="1:11" s="12" customFormat="1" ht="15.75" customHeight="1">
      <c r="A66" s="28">
        <v>20501</v>
      </c>
      <c r="B66" s="28" t="s">
        <v>69</v>
      </c>
      <c r="C66" s="43">
        <f t="shared" si="0"/>
        <v>0</v>
      </c>
      <c r="D66" s="43">
        <f t="shared" si="1"/>
        <v>0</v>
      </c>
      <c r="E66" s="43">
        <v>0</v>
      </c>
      <c r="F66" s="43">
        <v>0</v>
      </c>
      <c r="G66" s="43">
        <v>0</v>
      </c>
      <c r="H66" s="43">
        <v>0</v>
      </c>
      <c r="I66" s="43">
        <f t="shared" si="2"/>
        <v>0</v>
      </c>
      <c r="J66" s="43">
        <v>0</v>
      </c>
      <c r="K66" s="43">
        <v>0</v>
      </c>
    </row>
    <row r="67" spans="1:11" s="12" customFormat="1" ht="15.75" customHeight="1">
      <c r="A67" s="28">
        <v>2050199</v>
      </c>
      <c r="B67" s="28" t="s">
        <v>104</v>
      </c>
      <c r="C67" s="43">
        <f t="shared" si="0"/>
        <v>0</v>
      </c>
      <c r="D67" s="43">
        <f t="shared" si="1"/>
        <v>0</v>
      </c>
      <c r="E67" s="43">
        <v>0</v>
      </c>
      <c r="F67" s="43">
        <v>0</v>
      </c>
      <c r="G67" s="43">
        <v>0</v>
      </c>
      <c r="H67" s="43">
        <v>0</v>
      </c>
      <c r="I67" s="43">
        <f t="shared" si="2"/>
        <v>0</v>
      </c>
      <c r="J67" s="43">
        <v>0</v>
      </c>
      <c r="K67" s="43">
        <v>0</v>
      </c>
    </row>
    <row r="68" spans="1:11" s="12" customFormat="1" ht="15.75" customHeight="1">
      <c r="A68" s="28">
        <v>20502</v>
      </c>
      <c r="B68" s="28" t="s">
        <v>61</v>
      </c>
      <c r="C68" s="43">
        <f t="shared" si="0"/>
        <v>3827376</v>
      </c>
      <c r="D68" s="43">
        <f t="shared" si="1"/>
        <v>0</v>
      </c>
      <c r="E68" s="43">
        <v>0</v>
      </c>
      <c r="F68" s="43">
        <v>0</v>
      </c>
      <c r="G68" s="43">
        <v>0</v>
      </c>
      <c r="H68" s="43">
        <v>0</v>
      </c>
      <c r="I68" s="43">
        <f t="shared" si="2"/>
        <v>3827376</v>
      </c>
      <c r="J68" s="43">
        <v>3827376</v>
      </c>
      <c r="K68" s="43">
        <v>0</v>
      </c>
    </row>
    <row r="69" spans="1:11" s="12" customFormat="1" ht="15.75" customHeight="1">
      <c r="A69" s="28">
        <v>2050201</v>
      </c>
      <c r="B69" s="28" t="s">
        <v>89</v>
      </c>
      <c r="C69" s="43">
        <f aca="true" t="shared" si="3" ref="C69:C132">D69+I69</f>
        <v>555236</v>
      </c>
      <c r="D69" s="43">
        <f aca="true" t="shared" si="4" ref="D69:D132">SUM(E69:H69)</f>
        <v>0</v>
      </c>
      <c r="E69" s="43">
        <v>0</v>
      </c>
      <c r="F69" s="43">
        <v>0</v>
      </c>
      <c r="G69" s="43">
        <v>0</v>
      </c>
      <c r="H69" s="43">
        <v>0</v>
      </c>
      <c r="I69" s="43">
        <f aca="true" t="shared" si="5" ref="I69:I132">J69+K69</f>
        <v>555236</v>
      </c>
      <c r="J69" s="43">
        <v>555236</v>
      </c>
      <c r="K69" s="43">
        <v>0</v>
      </c>
    </row>
    <row r="70" spans="1:11" s="12" customFormat="1" ht="15.75" customHeight="1">
      <c r="A70" s="28">
        <v>2050202</v>
      </c>
      <c r="B70" s="28" t="s">
        <v>338</v>
      </c>
      <c r="C70" s="43">
        <f t="shared" si="3"/>
        <v>800000</v>
      </c>
      <c r="D70" s="43">
        <f t="shared" si="4"/>
        <v>0</v>
      </c>
      <c r="E70" s="43">
        <v>0</v>
      </c>
      <c r="F70" s="43">
        <v>0</v>
      </c>
      <c r="G70" s="43">
        <v>0</v>
      </c>
      <c r="H70" s="43">
        <v>0</v>
      </c>
      <c r="I70" s="43">
        <f t="shared" si="5"/>
        <v>800000</v>
      </c>
      <c r="J70" s="43">
        <v>800000</v>
      </c>
      <c r="K70" s="43">
        <v>0</v>
      </c>
    </row>
    <row r="71" spans="1:11" s="12" customFormat="1" ht="15.75" customHeight="1">
      <c r="A71" s="28">
        <v>2050203</v>
      </c>
      <c r="B71" s="28" t="s">
        <v>433</v>
      </c>
      <c r="C71" s="43">
        <f t="shared" si="3"/>
        <v>2472140</v>
      </c>
      <c r="D71" s="43">
        <f t="shared" si="4"/>
        <v>0</v>
      </c>
      <c r="E71" s="43">
        <v>0</v>
      </c>
      <c r="F71" s="43">
        <v>0</v>
      </c>
      <c r="G71" s="43">
        <v>0</v>
      </c>
      <c r="H71" s="43">
        <v>0</v>
      </c>
      <c r="I71" s="43">
        <f t="shared" si="5"/>
        <v>2472140</v>
      </c>
      <c r="J71" s="43">
        <v>2472140</v>
      </c>
      <c r="K71" s="43">
        <v>0</v>
      </c>
    </row>
    <row r="72" spans="1:11" s="12" customFormat="1" ht="15.75" customHeight="1">
      <c r="A72" s="28">
        <v>2050206</v>
      </c>
      <c r="B72" s="28" t="s">
        <v>150</v>
      </c>
      <c r="C72" s="43">
        <f t="shared" si="3"/>
        <v>0</v>
      </c>
      <c r="D72" s="43">
        <f t="shared" si="4"/>
        <v>0</v>
      </c>
      <c r="E72" s="43">
        <v>0</v>
      </c>
      <c r="F72" s="43">
        <v>0</v>
      </c>
      <c r="G72" s="43">
        <v>0</v>
      </c>
      <c r="H72" s="43">
        <v>0</v>
      </c>
      <c r="I72" s="43">
        <f t="shared" si="5"/>
        <v>0</v>
      </c>
      <c r="J72" s="43">
        <v>0</v>
      </c>
      <c r="K72" s="43">
        <v>0</v>
      </c>
    </row>
    <row r="73" spans="1:11" s="12" customFormat="1" ht="15.75" customHeight="1">
      <c r="A73" s="28">
        <v>2050299</v>
      </c>
      <c r="B73" s="28" t="s">
        <v>241</v>
      </c>
      <c r="C73" s="43">
        <f t="shared" si="3"/>
        <v>0</v>
      </c>
      <c r="D73" s="43">
        <f t="shared" si="4"/>
        <v>0</v>
      </c>
      <c r="E73" s="43">
        <v>0</v>
      </c>
      <c r="F73" s="43">
        <v>0</v>
      </c>
      <c r="G73" s="43">
        <v>0</v>
      </c>
      <c r="H73" s="43">
        <v>0</v>
      </c>
      <c r="I73" s="43">
        <f t="shared" si="5"/>
        <v>0</v>
      </c>
      <c r="J73" s="43">
        <v>0</v>
      </c>
      <c r="K73" s="43">
        <v>0</v>
      </c>
    </row>
    <row r="74" spans="1:11" s="12" customFormat="1" ht="15.75" customHeight="1">
      <c r="A74" s="28">
        <v>20509</v>
      </c>
      <c r="B74" s="28" t="s">
        <v>41</v>
      </c>
      <c r="C74" s="43">
        <f t="shared" si="3"/>
        <v>0</v>
      </c>
      <c r="D74" s="43">
        <f t="shared" si="4"/>
        <v>0</v>
      </c>
      <c r="E74" s="43">
        <v>0</v>
      </c>
      <c r="F74" s="43">
        <v>0</v>
      </c>
      <c r="G74" s="43">
        <v>0</v>
      </c>
      <c r="H74" s="43">
        <v>0</v>
      </c>
      <c r="I74" s="43">
        <f t="shared" si="5"/>
        <v>0</v>
      </c>
      <c r="J74" s="43">
        <v>0</v>
      </c>
      <c r="K74" s="43">
        <v>0</v>
      </c>
    </row>
    <row r="75" spans="1:11" s="12" customFormat="1" ht="15.75" customHeight="1">
      <c r="A75" s="28">
        <v>2050901</v>
      </c>
      <c r="B75" s="28" t="s">
        <v>294</v>
      </c>
      <c r="C75" s="43">
        <f t="shared" si="3"/>
        <v>0</v>
      </c>
      <c r="D75" s="43">
        <f t="shared" si="4"/>
        <v>0</v>
      </c>
      <c r="E75" s="43">
        <v>0</v>
      </c>
      <c r="F75" s="43">
        <v>0</v>
      </c>
      <c r="G75" s="43">
        <v>0</v>
      </c>
      <c r="H75" s="43">
        <v>0</v>
      </c>
      <c r="I75" s="43">
        <f t="shared" si="5"/>
        <v>0</v>
      </c>
      <c r="J75" s="43">
        <v>0</v>
      </c>
      <c r="K75" s="43">
        <v>0</v>
      </c>
    </row>
    <row r="76" spans="1:11" s="12" customFormat="1" ht="15.75" customHeight="1">
      <c r="A76" s="28">
        <v>2050902</v>
      </c>
      <c r="B76" s="28" t="s">
        <v>392</v>
      </c>
      <c r="C76" s="43">
        <f t="shared" si="3"/>
        <v>0</v>
      </c>
      <c r="D76" s="43">
        <f t="shared" si="4"/>
        <v>0</v>
      </c>
      <c r="E76" s="43">
        <v>0</v>
      </c>
      <c r="F76" s="43">
        <v>0</v>
      </c>
      <c r="G76" s="43">
        <v>0</v>
      </c>
      <c r="H76" s="43">
        <v>0</v>
      </c>
      <c r="I76" s="43">
        <f t="shared" si="5"/>
        <v>0</v>
      </c>
      <c r="J76" s="43">
        <v>0</v>
      </c>
      <c r="K76" s="43">
        <v>0</v>
      </c>
    </row>
    <row r="77" spans="1:11" s="12" customFormat="1" ht="15.75" customHeight="1">
      <c r="A77" s="28">
        <v>2050904</v>
      </c>
      <c r="B77" s="28" t="s">
        <v>52</v>
      </c>
      <c r="C77" s="43">
        <f t="shared" si="3"/>
        <v>0</v>
      </c>
      <c r="D77" s="43">
        <f t="shared" si="4"/>
        <v>0</v>
      </c>
      <c r="E77" s="43">
        <v>0</v>
      </c>
      <c r="F77" s="43">
        <v>0</v>
      </c>
      <c r="G77" s="43">
        <v>0</v>
      </c>
      <c r="H77" s="43">
        <v>0</v>
      </c>
      <c r="I77" s="43">
        <f t="shared" si="5"/>
        <v>0</v>
      </c>
      <c r="J77" s="43">
        <v>0</v>
      </c>
      <c r="K77" s="43">
        <v>0</v>
      </c>
    </row>
    <row r="78" spans="1:11" s="12" customFormat="1" ht="15.75" customHeight="1">
      <c r="A78" s="28">
        <v>2050999</v>
      </c>
      <c r="B78" s="28" t="s">
        <v>87</v>
      </c>
      <c r="C78" s="43">
        <f t="shared" si="3"/>
        <v>0</v>
      </c>
      <c r="D78" s="43">
        <f t="shared" si="4"/>
        <v>0</v>
      </c>
      <c r="E78" s="43">
        <v>0</v>
      </c>
      <c r="F78" s="43">
        <v>0</v>
      </c>
      <c r="G78" s="43">
        <v>0</v>
      </c>
      <c r="H78" s="43">
        <v>0</v>
      </c>
      <c r="I78" s="43">
        <f t="shared" si="5"/>
        <v>0</v>
      </c>
      <c r="J78" s="43">
        <v>0</v>
      </c>
      <c r="K78" s="43">
        <v>0</v>
      </c>
    </row>
    <row r="79" spans="1:11" s="12" customFormat="1" ht="15.75" customHeight="1">
      <c r="A79" s="28">
        <v>20599</v>
      </c>
      <c r="B79" s="28" t="s">
        <v>125</v>
      </c>
      <c r="C79" s="43">
        <f t="shared" si="3"/>
        <v>120000</v>
      </c>
      <c r="D79" s="43">
        <f t="shared" si="4"/>
        <v>0</v>
      </c>
      <c r="E79" s="43">
        <v>0</v>
      </c>
      <c r="F79" s="43">
        <v>0</v>
      </c>
      <c r="G79" s="43">
        <v>0</v>
      </c>
      <c r="H79" s="43">
        <v>0</v>
      </c>
      <c r="I79" s="43">
        <f t="shared" si="5"/>
        <v>120000</v>
      </c>
      <c r="J79" s="43">
        <v>120000</v>
      </c>
      <c r="K79" s="43">
        <v>0</v>
      </c>
    </row>
    <row r="80" spans="1:11" s="12" customFormat="1" ht="15.75" customHeight="1">
      <c r="A80" s="28">
        <v>2059999</v>
      </c>
      <c r="B80" s="28" t="s">
        <v>383</v>
      </c>
      <c r="C80" s="43">
        <f t="shared" si="3"/>
        <v>120000</v>
      </c>
      <c r="D80" s="43">
        <f t="shared" si="4"/>
        <v>0</v>
      </c>
      <c r="E80" s="43">
        <v>0</v>
      </c>
      <c r="F80" s="43">
        <v>0</v>
      </c>
      <c r="G80" s="43">
        <v>0</v>
      </c>
      <c r="H80" s="43">
        <v>0</v>
      </c>
      <c r="I80" s="43">
        <f t="shared" si="5"/>
        <v>120000</v>
      </c>
      <c r="J80" s="43">
        <v>120000</v>
      </c>
      <c r="K80" s="43">
        <v>0</v>
      </c>
    </row>
    <row r="81" spans="1:11" s="12" customFormat="1" ht="15.75" customHeight="1">
      <c r="A81" s="28">
        <v>206</v>
      </c>
      <c r="B81" s="28" t="s">
        <v>326</v>
      </c>
      <c r="C81" s="43">
        <f t="shared" si="3"/>
        <v>0</v>
      </c>
      <c r="D81" s="43">
        <f t="shared" si="4"/>
        <v>0</v>
      </c>
      <c r="E81" s="43">
        <v>0</v>
      </c>
      <c r="F81" s="43">
        <v>0</v>
      </c>
      <c r="G81" s="43">
        <v>0</v>
      </c>
      <c r="H81" s="43">
        <v>0</v>
      </c>
      <c r="I81" s="43">
        <f t="shared" si="5"/>
        <v>0</v>
      </c>
      <c r="J81" s="43">
        <v>0</v>
      </c>
      <c r="K81" s="43">
        <v>0</v>
      </c>
    </row>
    <row r="82" spans="1:11" s="12" customFormat="1" ht="15.75" customHeight="1">
      <c r="A82" s="28">
        <v>20607</v>
      </c>
      <c r="B82" s="28" t="s">
        <v>20</v>
      </c>
      <c r="C82" s="43">
        <f t="shared" si="3"/>
        <v>0</v>
      </c>
      <c r="D82" s="43">
        <f t="shared" si="4"/>
        <v>0</v>
      </c>
      <c r="E82" s="43">
        <v>0</v>
      </c>
      <c r="F82" s="43">
        <v>0</v>
      </c>
      <c r="G82" s="43">
        <v>0</v>
      </c>
      <c r="H82" s="43">
        <v>0</v>
      </c>
      <c r="I82" s="43">
        <f t="shared" si="5"/>
        <v>0</v>
      </c>
      <c r="J82" s="43">
        <v>0</v>
      </c>
      <c r="K82" s="43">
        <v>0</v>
      </c>
    </row>
    <row r="83" spans="1:11" s="12" customFormat="1" ht="15.75" customHeight="1">
      <c r="A83" s="28">
        <v>2060702</v>
      </c>
      <c r="B83" s="28" t="s">
        <v>451</v>
      </c>
      <c r="C83" s="43">
        <f t="shared" si="3"/>
        <v>0</v>
      </c>
      <c r="D83" s="43">
        <f t="shared" si="4"/>
        <v>0</v>
      </c>
      <c r="E83" s="43">
        <v>0</v>
      </c>
      <c r="F83" s="43">
        <v>0</v>
      </c>
      <c r="G83" s="43">
        <v>0</v>
      </c>
      <c r="H83" s="43">
        <v>0</v>
      </c>
      <c r="I83" s="43">
        <f t="shared" si="5"/>
        <v>0</v>
      </c>
      <c r="J83" s="43">
        <v>0</v>
      </c>
      <c r="K83" s="43">
        <v>0</v>
      </c>
    </row>
    <row r="84" spans="1:11" s="12" customFormat="1" ht="15.75" customHeight="1">
      <c r="A84" s="28">
        <v>20699</v>
      </c>
      <c r="B84" s="28" t="s">
        <v>126</v>
      </c>
      <c r="C84" s="43">
        <f t="shared" si="3"/>
        <v>0</v>
      </c>
      <c r="D84" s="43">
        <f t="shared" si="4"/>
        <v>0</v>
      </c>
      <c r="E84" s="43">
        <v>0</v>
      </c>
      <c r="F84" s="43">
        <v>0</v>
      </c>
      <c r="G84" s="43">
        <v>0</v>
      </c>
      <c r="H84" s="43">
        <v>0</v>
      </c>
      <c r="I84" s="43">
        <f t="shared" si="5"/>
        <v>0</v>
      </c>
      <c r="J84" s="43">
        <v>0</v>
      </c>
      <c r="K84" s="43">
        <v>0</v>
      </c>
    </row>
    <row r="85" spans="1:11" s="12" customFormat="1" ht="15.75" customHeight="1">
      <c r="A85" s="28">
        <v>2069901</v>
      </c>
      <c r="B85" s="28" t="s">
        <v>170</v>
      </c>
      <c r="C85" s="43">
        <f t="shared" si="3"/>
        <v>0</v>
      </c>
      <c r="D85" s="43">
        <f t="shared" si="4"/>
        <v>0</v>
      </c>
      <c r="E85" s="43">
        <v>0</v>
      </c>
      <c r="F85" s="43">
        <v>0</v>
      </c>
      <c r="G85" s="43">
        <v>0</v>
      </c>
      <c r="H85" s="43">
        <v>0</v>
      </c>
      <c r="I85" s="43">
        <f t="shared" si="5"/>
        <v>0</v>
      </c>
      <c r="J85" s="43">
        <v>0</v>
      </c>
      <c r="K85" s="43">
        <v>0</v>
      </c>
    </row>
    <row r="86" spans="1:11" s="12" customFormat="1" ht="15.75" customHeight="1">
      <c r="A86" s="28">
        <v>2069999</v>
      </c>
      <c r="B86" s="28" t="s">
        <v>278</v>
      </c>
      <c r="C86" s="43">
        <f t="shared" si="3"/>
        <v>0</v>
      </c>
      <c r="D86" s="43">
        <f t="shared" si="4"/>
        <v>0</v>
      </c>
      <c r="E86" s="43">
        <v>0</v>
      </c>
      <c r="F86" s="43">
        <v>0</v>
      </c>
      <c r="G86" s="43">
        <v>0</v>
      </c>
      <c r="H86" s="43">
        <v>0</v>
      </c>
      <c r="I86" s="43">
        <f t="shared" si="5"/>
        <v>0</v>
      </c>
      <c r="J86" s="43">
        <v>0</v>
      </c>
      <c r="K86" s="43">
        <v>0</v>
      </c>
    </row>
    <row r="87" spans="1:11" s="12" customFormat="1" ht="15.75" customHeight="1">
      <c r="A87" s="28">
        <v>207</v>
      </c>
      <c r="B87" s="28" t="s">
        <v>158</v>
      </c>
      <c r="C87" s="43">
        <f t="shared" si="3"/>
        <v>420000</v>
      </c>
      <c r="D87" s="43">
        <f t="shared" si="4"/>
        <v>0</v>
      </c>
      <c r="E87" s="43">
        <v>0</v>
      </c>
      <c r="F87" s="43">
        <v>0</v>
      </c>
      <c r="G87" s="43">
        <v>0</v>
      </c>
      <c r="H87" s="43">
        <v>0</v>
      </c>
      <c r="I87" s="43">
        <f t="shared" si="5"/>
        <v>420000</v>
      </c>
      <c r="J87" s="43">
        <v>420000</v>
      </c>
      <c r="K87" s="43">
        <v>0</v>
      </c>
    </row>
    <row r="88" spans="1:11" s="12" customFormat="1" ht="15.75" customHeight="1">
      <c r="A88" s="28">
        <v>20701</v>
      </c>
      <c r="B88" s="28" t="s">
        <v>354</v>
      </c>
      <c r="C88" s="43">
        <f t="shared" si="3"/>
        <v>300000</v>
      </c>
      <c r="D88" s="43">
        <f t="shared" si="4"/>
        <v>0</v>
      </c>
      <c r="E88" s="43">
        <v>0</v>
      </c>
      <c r="F88" s="43">
        <v>0</v>
      </c>
      <c r="G88" s="43">
        <v>0</v>
      </c>
      <c r="H88" s="43">
        <v>0</v>
      </c>
      <c r="I88" s="43">
        <f t="shared" si="5"/>
        <v>300000</v>
      </c>
      <c r="J88" s="43">
        <v>300000</v>
      </c>
      <c r="K88" s="43">
        <v>0</v>
      </c>
    </row>
    <row r="89" spans="1:11" s="12" customFormat="1" ht="15.75" customHeight="1">
      <c r="A89" s="28">
        <v>2070199</v>
      </c>
      <c r="B89" s="28" t="s">
        <v>287</v>
      </c>
      <c r="C89" s="43">
        <f t="shared" si="3"/>
        <v>300000</v>
      </c>
      <c r="D89" s="43">
        <f t="shared" si="4"/>
        <v>0</v>
      </c>
      <c r="E89" s="43">
        <v>0</v>
      </c>
      <c r="F89" s="43">
        <v>0</v>
      </c>
      <c r="G89" s="43">
        <v>0</v>
      </c>
      <c r="H89" s="43">
        <v>0</v>
      </c>
      <c r="I89" s="43">
        <f t="shared" si="5"/>
        <v>300000</v>
      </c>
      <c r="J89" s="43">
        <v>300000</v>
      </c>
      <c r="K89" s="43">
        <v>0</v>
      </c>
    </row>
    <row r="90" spans="1:11" s="12" customFormat="1" ht="15.75" customHeight="1">
      <c r="A90" s="28">
        <v>20702</v>
      </c>
      <c r="B90" s="28" t="s">
        <v>417</v>
      </c>
      <c r="C90" s="43">
        <f t="shared" si="3"/>
        <v>70000</v>
      </c>
      <c r="D90" s="43">
        <f t="shared" si="4"/>
        <v>0</v>
      </c>
      <c r="E90" s="43">
        <v>0</v>
      </c>
      <c r="F90" s="43">
        <v>0</v>
      </c>
      <c r="G90" s="43">
        <v>0</v>
      </c>
      <c r="H90" s="43">
        <v>0</v>
      </c>
      <c r="I90" s="43">
        <f t="shared" si="5"/>
        <v>70000</v>
      </c>
      <c r="J90" s="43">
        <v>70000</v>
      </c>
      <c r="K90" s="43">
        <v>0</v>
      </c>
    </row>
    <row r="91" spans="1:11" s="12" customFormat="1" ht="15.75" customHeight="1">
      <c r="A91" s="28">
        <v>2070204</v>
      </c>
      <c r="B91" s="28" t="s">
        <v>80</v>
      </c>
      <c r="C91" s="43">
        <f t="shared" si="3"/>
        <v>70000</v>
      </c>
      <c r="D91" s="43">
        <f t="shared" si="4"/>
        <v>0</v>
      </c>
      <c r="E91" s="43">
        <v>0</v>
      </c>
      <c r="F91" s="43">
        <v>0</v>
      </c>
      <c r="G91" s="43">
        <v>0</v>
      </c>
      <c r="H91" s="43">
        <v>0</v>
      </c>
      <c r="I91" s="43">
        <f t="shared" si="5"/>
        <v>70000</v>
      </c>
      <c r="J91" s="43">
        <v>70000</v>
      </c>
      <c r="K91" s="43">
        <v>0</v>
      </c>
    </row>
    <row r="92" spans="1:11" s="12" customFormat="1" ht="15.75" customHeight="1">
      <c r="A92" s="28">
        <v>2070299</v>
      </c>
      <c r="B92" s="28" t="s">
        <v>97</v>
      </c>
      <c r="C92" s="43">
        <f t="shared" si="3"/>
        <v>0</v>
      </c>
      <c r="D92" s="43">
        <f t="shared" si="4"/>
        <v>0</v>
      </c>
      <c r="E92" s="43">
        <v>0</v>
      </c>
      <c r="F92" s="43">
        <v>0</v>
      </c>
      <c r="G92" s="43">
        <v>0</v>
      </c>
      <c r="H92" s="43">
        <v>0</v>
      </c>
      <c r="I92" s="43">
        <f t="shared" si="5"/>
        <v>0</v>
      </c>
      <c r="J92" s="43">
        <v>0</v>
      </c>
      <c r="K92" s="43">
        <v>0</v>
      </c>
    </row>
    <row r="93" spans="1:11" s="12" customFormat="1" ht="15.75" customHeight="1">
      <c r="A93" s="28">
        <v>20704</v>
      </c>
      <c r="B93" s="28" t="s">
        <v>23</v>
      </c>
      <c r="C93" s="43">
        <f t="shared" si="3"/>
        <v>0</v>
      </c>
      <c r="D93" s="43">
        <f t="shared" si="4"/>
        <v>0</v>
      </c>
      <c r="E93" s="43">
        <v>0</v>
      </c>
      <c r="F93" s="43">
        <v>0</v>
      </c>
      <c r="G93" s="43">
        <v>0</v>
      </c>
      <c r="H93" s="43">
        <v>0</v>
      </c>
      <c r="I93" s="43">
        <f t="shared" si="5"/>
        <v>0</v>
      </c>
      <c r="J93" s="43">
        <v>0</v>
      </c>
      <c r="K93" s="43">
        <v>0</v>
      </c>
    </row>
    <row r="94" spans="1:11" s="12" customFormat="1" ht="15.75" customHeight="1">
      <c r="A94" s="28">
        <v>2070404</v>
      </c>
      <c r="B94" s="28" t="s">
        <v>200</v>
      </c>
      <c r="C94" s="43">
        <f t="shared" si="3"/>
        <v>0</v>
      </c>
      <c r="D94" s="43">
        <f t="shared" si="4"/>
        <v>0</v>
      </c>
      <c r="E94" s="43">
        <v>0</v>
      </c>
      <c r="F94" s="43">
        <v>0</v>
      </c>
      <c r="G94" s="43">
        <v>0</v>
      </c>
      <c r="H94" s="43">
        <v>0</v>
      </c>
      <c r="I94" s="43">
        <f t="shared" si="5"/>
        <v>0</v>
      </c>
      <c r="J94" s="43">
        <v>0</v>
      </c>
      <c r="K94" s="43">
        <v>0</v>
      </c>
    </row>
    <row r="95" spans="1:11" s="12" customFormat="1" ht="15.75" customHeight="1">
      <c r="A95" s="28">
        <v>20799</v>
      </c>
      <c r="B95" s="28" t="s">
        <v>384</v>
      </c>
      <c r="C95" s="43">
        <f t="shared" si="3"/>
        <v>50000</v>
      </c>
      <c r="D95" s="43">
        <f t="shared" si="4"/>
        <v>0</v>
      </c>
      <c r="E95" s="43">
        <v>0</v>
      </c>
      <c r="F95" s="43">
        <v>0</v>
      </c>
      <c r="G95" s="43">
        <v>0</v>
      </c>
      <c r="H95" s="43">
        <v>0</v>
      </c>
      <c r="I95" s="43">
        <f t="shared" si="5"/>
        <v>50000</v>
      </c>
      <c r="J95" s="43">
        <v>50000</v>
      </c>
      <c r="K95" s="43">
        <v>0</v>
      </c>
    </row>
    <row r="96" spans="1:11" s="12" customFormat="1" ht="15.75" customHeight="1">
      <c r="A96" s="28">
        <v>2079999</v>
      </c>
      <c r="B96" s="28" t="s">
        <v>208</v>
      </c>
      <c r="C96" s="43">
        <f t="shared" si="3"/>
        <v>50000</v>
      </c>
      <c r="D96" s="43">
        <f t="shared" si="4"/>
        <v>0</v>
      </c>
      <c r="E96" s="43">
        <v>0</v>
      </c>
      <c r="F96" s="43">
        <v>0</v>
      </c>
      <c r="G96" s="43">
        <v>0</v>
      </c>
      <c r="H96" s="43">
        <v>0</v>
      </c>
      <c r="I96" s="43">
        <f t="shared" si="5"/>
        <v>50000</v>
      </c>
      <c r="J96" s="43">
        <v>50000</v>
      </c>
      <c r="K96" s="43">
        <v>0</v>
      </c>
    </row>
    <row r="97" spans="1:11" s="12" customFormat="1" ht="15.75" customHeight="1">
      <c r="A97" s="28">
        <v>208</v>
      </c>
      <c r="B97" s="28" t="s">
        <v>350</v>
      </c>
      <c r="C97" s="43">
        <f t="shared" si="3"/>
        <v>4371573.8</v>
      </c>
      <c r="D97" s="43">
        <f t="shared" si="4"/>
        <v>2173373.8</v>
      </c>
      <c r="E97" s="43">
        <v>1855333.8</v>
      </c>
      <c r="F97" s="43">
        <v>305080</v>
      </c>
      <c r="G97" s="43">
        <v>3960</v>
      </c>
      <c r="H97" s="43">
        <v>9000</v>
      </c>
      <c r="I97" s="43">
        <f t="shared" si="5"/>
        <v>2198200</v>
      </c>
      <c r="J97" s="43">
        <v>2198200</v>
      </c>
      <c r="K97" s="43">
        <v>0</v>
      </c>
    </row>
    <row r="98" spans="1:11" s="12" customFormat="1" ht="15.75" customHeight="1">
      <c r="A98" s="28">
        <v>20801</v>
      </c>
      <c r="B98" s="28" t="s">
        <v>8</v>
      </c>
      <c r="C98" s="43">
        <f t="shared" si="3"/>
        <v>1343980</v>
      </c>
      <c r="D98" s="43">
        <f t="shared" si="4"/>
        <v>1343980</v>
      </c>
      <c r="E98" s="43">
        <v>1029780</v>
      </c>
      <c r="F98" s="43">
        <v>305080</v>
      </c>
      <c r="G98" s="43">
        <v>120</v>
      </c>
      <c r="H98" s="43">
        <v>9000</v>
      </c>
      <c r="I98" s="43">
        <f t="shared" si="5"/>
        <v>0</v>
      </c>
      <c r="J98" s="43">
        <v>0</v>
      </c>
      <c r="K98" s="43">
        <v>0</v>
      </c>
    </row>
    <row r="99" spans="1:11" s="12" customFormat="1" ht="15.75" customHeight="1">
      <c r="A99" s="28">
        <v>2080104</v>
      </c>
      <c r="B99" s="28" t="s">
        <v>246</v>
      </c>
      <c r="C99" s="43">
        <f t="shared" si="3"/>
        <v>1343980</v>
      </c>
      <c r="D99" s="43">
        <f t="shared" si="4"/>
        <v>1343980</v>
      </c>
      <c r="E99" s="43">
        <v>1029780</v>
      </c>
      <c r="F99" s="43">
        <v>305080</v>
      </c>
      <c r="G99" s="43">
        <v>120</v>
      </c>
      <c r="H99" s="43">
        <v>9000</v>
      </c>
      <c r="I99" s="43">
        <f t="shared" si="5"/>
        <v>0</v>
      </c>
      <c r="J99" s="43">
        <v>0</v>
      </c>
      <c r="K99" s="43">
        <v>0</v>
      </c>
    </row>
    <row r="100" spans="1:11" s="12" customFormat="1" ht="15.75" customHeight="1">
      <c r="A100" s="28">
        <v>2080107</v>
      </c>
      <c r="B100" s="28" t="s">
        <v>54</v>
      </c>
      <c r="C100" s="43">
        <f t="shared" si="3"/>
        <v>0</v>
      </c>
      <c r="D100" s="43">
        <f t="shared" si="4"/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f t="shared" si="5"/>
        <v>0</v>
      </c>
      <c r="J100" s="43">
        <v>0</v>
      </c>
      <c r="K100" s="43">
        <v>0</v>
      </c>
    </row>
    <row r="101" spans="1:11" s="12" customFormat="1" ht="15.75" customHeight="1">
      <c r="A101" s="28">
        <v>2080108</v>
      </c>
      <c r="B101" s="28" t="s">
        <v>219</v>
      </c>
      <c r="C101" s="43">
        <f t="shared" si="3"/>
        <v>0</v>
      </c>
      <c r="D101" s="43">
        <f t="shared" si="4"/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f t="shared" si="5"/>
        <v>0</v>
      </c>
      <c r="J101" s="43">
        <v>0</v>
      </c>
      <c r="K101" s="43">
        <v>0</v>
      </c>
    </row>
    <row r="102" spans="1:11" s="12" customFormat="1" ht="15.75" customHeight="1">
      <c r="A102" s="28">
        <v>2080199</v>
      </c>
      <c r="B102" s="28" t="s">
        <v>455</v>
      </c>
      <c r="C102" s="43">
        <f t="shared" si="3"/>
        <v>0</v>
      </c>
      <c r="D102" s="43">
        <f t="shared" si="4"/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f t="shared" si="5"/>
        <v>0</v>
      </c>
      <c r="J102" s="43">
        <v>0</v>
      </c>
      <c r="K102" s="43">
        <v>0</v>
      </c>
    </row>
    <row r="103" spans="1:11" s="12" customFormat="1" ht="15.75" customHeight="1">
      <c r="A103" s="28">
        <v>20802</v>
      </c>
      <c r="B103" s="28" t="s">
        <v>261</v>
      </c>
      <c r="C103" s="43">
        <f t="shared" si="3"/>
        <v>300000</v>
      </c>
      <c r="D103" s="43">
        <f t="shared" si="4"/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f t="shared" si="5"/>
        <v>300000</v>
      </c>
      <c r="J103" s="43">
        <v>300000</v>
      </c>
      <c r="K103" s="43">
        <v>0</v>
      </c>
    </row>
    <row r="104" spans="1:11" s="12" customFormat="1" ht="15.75" customHeight="1">
      <c r="A104" s="28">
        <v>2080204</v>
      </c>
      <c r="B104" s="28" t="s">
        <v>2</v>
      </c>
      <c r="C104" s="43">
        <f t="shared" si="3"/>
        <v>0</v>
      </c>
      <c r="D104" s="43">
        <f t="shared" si="4"/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f t="shared" si="5"/>
        <v>0</v>
      </c>
      <c r="J104" s="43">
        <v>0</v>
      </c>
      <c r="K104" s="43">
        <v>0</v>
      </c>
    </row>
    <row r="105" spans="1:11" s="12" customFormat="1" ht="15.75" customHeight="1">
      <c r="A105" s="28">
        <v>2080205</v>
      </c>
      <c r="B105" s="28" t="s">
        <v>179</v>
      </c>
      <c r="C105" s="43">
        <f t="shared" si="3"/>
        <v>200000</v>
      </c>
      <c r="D105" s="43">
        <f t="shared" si="4"/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f t="shared" si="5"/>
        <v>200000</v>
      </c>
      <c r="J105" s="43">
        <v>200000</v>
      </c>
      <c r="K105" s="43">
        <v>0</v>
      </c>
    </row>
    <row r="106" spans="1:11" s="12" customFormat="1" ht="15.75" customHeight="1">
      <c r="A106" s="28">
        <v>2080208</v>
      </c>
      <c r="B106" s="28" t="s">
        <v>418</v>
      </c>
      <c r="C106" s="43">
        <f t="shared" si="3"/>
        <v>100000</v>
      </c>
      <c r="D106" s="43">
        <f t="shared" si="4"/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f t="shared" si="5"/>
        <v>100000</v>
      </c>
      <c r="J106" s="43">
        <v>100000</v>
      </c>
      <c r="K106" s="43">
        <v>0</v>
      </c>
    </row>
    <row r="107" spans="1:11" s="12" customFormat="1" ht="15.75" customHeight="1">
      <c r="A107" s="28">
        <v>2080299</v>
      </c>
      <c r="B107" s="28" t="s">
        <v>13</v>
      </c>
      <c r="C107" s="43">
        <f t="shared" si="3"/>
        <v>0</v>
      </c>
      <c r="D107" s="43">
        <f t="shared" si="4"/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f t="shared" si="5"/>
        <v>0</v>
      </c>
      <c r="J107" s="43">
        <v>0</v>
      </c>
      <c r="K107" s="43">
        <v>0</v>
      </c>
    </row>
    <row r="108" spans="1:11" s="12" customFormat="1" ht="15.75" customHeight="1">
      <c r="A108" s="28">
        <v>20805</v>
      </c>
      <c r="B108" s="28" t="s">
        <v>153</v>
      </c>
      <c r="C108" s="43">
        <f t="shared" si="3"/>
        <v>753446.56</v>
      </c>
      <c r="D108" s="43">
        <f t="shared" si="4"/>
        <v>753446.56</v>
      </c>
      <c r="E108" s="43">
        <v>749606.56</v>
      </c>
      <c r="F108" s="43">
        <v>0</v>
      </c>
      <c r="G108" s="43">
        <v>3840</v>
      </c>
      <c r="H108" s="43">
        <v>0</v>
      </c>
      <c r="I108" s="43">
        <f t="shared" si="5"/>
        <v>0</v>
      </c>
      <c r="J108" s="43">
        <v>0</v>
      </c>
      <c r="K108" s="43">
        <v>0</v>
      </c>
    </row>
    <row r="109" spans="1:11" s="12" customFormat="1" ht="15.75" customHeight="1">
      <c r="A109" s="28">
        <v>2080501</v>
      </c>
      <c r="B109" s="28" t="s">
        <v>88</v>
      </c>
      <c r="C109" s="43">
        <f t="shared" si="3"/>
        <v>3840</v>
      </c>
      <c r="D109" s="43">
        <f t="shared" si="4"/>
        <v>3840</v>
      </c>
      <c r="E109" s="43">
        <v>0</v>
      </c>
      <c r="F109" s="43">
        <v>0</v>
      </c>
      <c r="G109" s="43">
        <v>3840</v>
      </c>
      <c r="H109" s="43">
        <v>0</v>
      </c>
      <c r="I109" s="43">
        <f t="shared" si="5"/>
        <v>0</v>
      </c>
      <c r="J109" s="43">
        <v>0</v>
      </c>
      <c r="K109" s="43">
        <v>0</v>
      </c>
    </row>
    <row r="110" spans="1:11" s="12" customFormat="1" ht="15.75" customHeight="1">
      <c r="A110" s="28">
        <v>2080502</v>
      </c>
      <c r="B110" s="28" t="s">
        <v>424</v>
      </c>
      <c r="C110" s="43">
        <f t="shared" si="3"/>
        <v>0</v>
      </c>
      <c r="D110" s="43">
        <f t="shared" si="4"/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f t="shared" si="5"/>
        <v>0</v>
      </c>
      <c r="J110" s="43">
        <v>0</v>
      </c>
      <c r="K110" s="43">
        <v>0</v>
      </c>
    </row>
    <row r="111" spans="1:11" s="12" customFormat="1" ht="15.75" customHeight="1">
      <c r="A111" s="28">
        <v>2080505</v>
      </c>
      <c r="B111" s="28" t="s">
        <v>45</v>
      </c>
      <c r="C111" s="43">
        <f t="shared" si="3"/>
        <v>675086.56</v>
      </c>
      <c r="D111" s="43">
        <f t="shared" si="4"/>
        <v>675086.56</v>
      </c>
      <c r="E111" s="43">
        <v>675086.56</v>
      </c>
      <c r="F111" s="43">
        <v>0</v>
      </c>
      <c r="G111" s="43">
        <v>0</v>
      </c>
      <c r="H111" s="43">
        <v>0</v>
      </c>
      <c r="I111" s="43">
        <f t="shared" si="5"/>
        <v>0</v>
      </c>
      <c r="J111" s="43">
        <v>0</v>
      </c>
      <c r="K111" s="43">
        <v>0</v>
      </c>
    </row>
    <row r="112" spans="1:11" s="12" customFormat="1" ht="15.75" customHeight="1">
      <c r="A112" s="28">
        <v>2080506</v>
      </c>
      <c r="B112" s="28" t="s">
        <v>355</v>
      </c>
      <c r="C112" s="43">
        <f t="shared" si="3"/>
        <v>74520</v>
      </c>
      <c r="D112" s="43">
        <f t="shared" si="4"/>
        <v>74520</v>
      </c>
      <c r="E112" s="43">
        <v>74520</v>
      </c>
      <c r="F112" s="43">
        <v>0</v>
      </c>
      <c r="G112" s="43">
        <v>0</v>
      </c>
      <c r="H112" s="43">
        <v>0</v>
      </c>
      <c r="I112" s="43">
        <f t="shared" si="5"/>
        <v>0</v>
      </c>
      <c r="J112" s="43">
        <v>0</v>
      </c>
      <c r="K112" s="43">
        <v>0</v>
      </c>
    </row>
    <row r="113" spans="1:11" s="12" customFormat="1" ht="15.75" customHeight="1">
      <c r="A113" s="28">
        <v>20806</v>
      </c>
      <c r="B113" s="28" t="s">
        <v>431</v>
      </c>
      <c r="C113" s="43">
        <f t="shared" si="3"/>
        <v>78200</v>
      </c>
      <c r="D113" s="43">
        <f t="shared" si="4"/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f t="shared" si="5"/>
        <v>78200</v>
      </c>
      <c r="J113" s="43">
        <v>78200</v>
      </c>
      <c r="K113" s="43">
        <v>0</v>
      </c>
    </row>
    <row r="114" spans="1:11" s="12" customFormat="1" ht="15.75" customHeight="1">
      <c r="A114" s="28">
        <v>2080601</v>
      </c>
      <c r="B114" s="28" t="s">
        <v>127</v>
      </c>
      <c r="C114" s="43">
        <f t="shared" si="3"/>
        <v>78200</v>
      </c>
      <c r="D114" s="43">
        <f t="shared" si="4"/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f t="shared" si="5"/>
        <v>78200</v>
      </c>
      <c r="J114" s="43">
        <v>78200</v>
      </c>
      <c r="K114" s="43">
        <v>0</v>
      </c>
    </row>
    <row r="115" spans="1:11" s="12" customFormat="1" ht="15.75" customHeight="1">
      <c r="A115" s="28">
        <v>2080699</v>
      </c>
      <c r="B115" s="28" t="s">
        <v>271</v>
      </c>
      <c r="C115" s="43">
        <f t="shared" si="3"/>
        <v>0</v>
      </c>
      <c r="D115" s="43">
        <f t="shared" si="4"/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f t="shared" si="5"/>
        <v>0</v>
      </c>
      <c r="J115" s="43">
        <v>0</v>
      </c>
      <c r="K115" s="43">
        <v>0</v>
      </c>
    </row>
    <row r="116" spans="1:11" s="12" customFormat="1" ht="15.75" customHeight="1">
      <c r="A116" s="28">
        <v>20807</v>
      </c>
      <c r="B116" s="28" t="s">
        <v>419</v>
      </c>
      <c r="C116" s="43">
        <f t="shared" si="3"/>
        <v>0</v>
      </c>
      <c r="D116" s="43">
        <f t="shared" si="4"/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f t="shared" si="5"/>
        <v>0</v>
      </c>
      <c r="J116" s="43">
        <v>0</v>
      </c>
      <c r="K116" s="43">
        <v>0</v>
      </c>
    </row>
    <row r="117" spans="1:11" s="12" customFormat="1" ht="15.75" customHeight="1">
      <c r="A117" s="28">
        <v>2080701</v>
      </c>
      <c r="B117" s="28" t="s">
        <v>76</v>
      </c>
      <c r="C117" s="43">
        <f t="shared" si="3"/>
        <v>0</v>
      </c>
      <c r="D117" s="43">
        <f t="shared" si="4"/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f t="shared" si="5"/>
        <v>0</v>
      </c>
      <c r="J117" s="43">
        <v>0</v>
      </c>
      <c r="K117" s="43">
        <v>0</v>
      </c>
    </row>
    <row r="118" spans="1:11" s="12" customFormat="1" ht="15.75" customHeight="1">
      <c r="A118" s="28">
        <v>20808</v>
      </c>
      <c r="B118" s="28" t="s">
        <v>70</v>
      </c>
      <c r="C118" s="43">
        <f t="shared" si="3"/>
        <v>170000</v>
      </c>
      <c r="D118" s="43">
        <f t="shared" si="4"/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f t="shared" si="5"/>
        <v>170000</v>
      </c>
      <c r="J118" s="43">
        <v>170000</v>
      </c>
      <c r="K118" s="43">
        <v>0</v>
      </c>
    </row>
    <row r="119" spans="1:11" s="12" customFormat="1" ht="15.75" customHeight="1">
      <c r="A119" s="28">
        <v>2080801</v>
      </c>
      <c r="B119" s="28" t="s">
        <v>231</v>
      </c>
      <c r="C119" s="43">
        <f t="shared" si="3"/>
        <v>50000</v>
      </c>
      <c r="D119" s="43">
        <f t="shared" si="4"/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f t="shared" si="5"/>
        <v>50000</v>
      </c>
      <c r="J119" s="43">
        <v>50000</v>
      </c>
      <c r="K119" s="43">
        <v>0</v>
      </c>
    </row>
    <row r="120" spans="1:11" s="12" customFormat="1" ht="15.75" customHeight="1">
      <c r="A120" s="28">
        <v>2080802</v>
      </c>
      <c r="B120" s="28" t="s">
        <v>344</v>
      </c>
      <c r="C120" s="43">
        <f t="shared" si="3"/>
        <v>0</v>
      </c>
      <c r="D120" s="43">
        <f t="shared" si="4"/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f t="shared" si="5"/>
        <v>0</v>
      </c>
      <c r="J120" s="43">
        <v>0</v>
      </c>
      <c r="K120" s="43">
        <v>0</v>
      </c>
    </row>
    <row r="121" spans="1:11" s="12" customFormat="1" ht="15.75" customHeight="1">
      <c r="A121" s="28">
        <v>2080803</v>
      </c>
      <c r="B121" s="28" t="s">
        <v>422</v>
      </c>
      <c r="C121" s="43">
        <f t="shared" si="3"/>
        <v>0</v>
      </c>
      <c r="D121" s="43">
        <f t="shared" si="4"/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f t="shared" si="5"/>
        <v>0</v>
      </c>
      <c r="J121" s="43">
        <v>0</v>
      </c>
      <c r="K121" s="43">
        <v>0</v>
      </c>
    </row>
    <row r="122" spans="1:11" s="12" customFormat="1" ht="15.75" customHeight="1">
      <c r="A122" s="28">
        <v>2080805</v>
      </c>
      <c r="B122" s="28" t="s">
        <v>265</v>
      </c>
      <c r="C122" s="43">
        <f t="shared" si="3"/>
        <v>0</v>
      </c>
      <c r="D122" s="43">
        <f t="shared" si="4"/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f t="shared" si="5"/>
        <v>0</v>
      </c>
      <c r="J122" s="43">
        <v>0</v>
      </c>
      <c r="K122" s="43">
        <v>0</v>
      </c>
    </row>
    <row r="123" spans="1:11" s="12" customFormat="1" ht="15.75" customHeight="1">
      <c r="A123" s="28">
        <v>2080806</v>
      </c>
      <c r="B123" s="28" t="s">
        <v>432</v>
      </c>
      <c r="C123" s="43">
        <f t="shared" si="3"/>
        <v>0</v>
      </c>
      <c r="D123" s="43">
        <f t="shared" si="4"/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f t="shared" si="5"/>
        <v>0</v>
      </c>
      <c r="J123" s="43">
        <v>0</v>
      </c>
      <c r="K123" s="43">
        <v>0</v>
      </c>
    </row>
    <row r="124" spans="1:11" s="12" customFormat="1" ht="15.75" customHeight="1">
      <c r="A124" s="28">
        <v>2080899</v>
      </c>
      <c r="B124" s="28" t="s">
        <v>293</v>
      </c>
      <c r="C124" s="43">
        <f t="shared" si="3"/>
        <v>120000</v>
      </c>
      <c r="D124" s="43">
        <f t="shared" si="4"/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f t="shared" si="5"/>
        <v>120000</v>
      </c>
      <c r="J124" s="43">
        <v>120000</v>
      </c>
      <c r="K124" s="43">
        <v>0</v>
      </c>
    </row>
    <row r="125" spans="1:11" s="12" customFormat="1" ht="15.75" customHeight="1">
      <c r="A125" s="28">
        <v>20809</v>
      </c>
      <c r="B125" s="28" t="s">
        <v>43</v>
      </c>
      <c r="C125" s="43">
        <f t="shared" si="3"/>
        <v>80000</v>
      </c>
      <c r="D125" s="43">
        <f t="shared" si="4"/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f t="shared" si="5"/>
        <v>80000</v>
      </c>
      <c r="J125" s="43">
        <v>80000</v>
      </c>
      <c r="K125" s="43">
        <v>0</v>
      </c>
    </row>
    <row r="126" spans="1:11" s="12" customFormat="1" ht="15.75" customHeight="1">
      <c r="A126" s="28">
        <v>2080901</v>
      </c>
      <c r="B126" s="28" t="s">
        <v>81</v>
      </c>
      <c r="C126" s="43">
        <f t="shared" si="3"/>
        <v>80000</v>
      </c>
      <c r="D126" s="43">
        <f t="shared" si="4"/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f t="shared" si="5"/>
        <v>80000</v>
      </c>
      <c r="J126" s="43">
        <v>80000</v>
      </c>
      <c r="K126" s="43">
        <v>0</v>
      </c>
    </row>
    <row r="127" spans="1:11" s="12" customFormat="1" ht="15.75" customHeight="1">
      <c r="A127" s="28">
        <v>20810</v>
      </c>
      <c r="B127" s="28" t="s">
        <v>24</v>
      </c>
      <c r="C127" s="43">
        <f t="shared" si="3"/>
        <v>1000000</v>
      </c>
      <c r="D127" s="43">
        <f t="shared" si="4"/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f t="shared" si="5"/>
        <v>1000000</v>
      </c>
      <c r="J127" s="43">
        <v>1000000</v>
      </c>
      <c r="K127" s="43">
        <v>0</v>
      </c>
    </row>
    <row r="128" spans="1:11" s="12" customFormat="1" ht="15.75" customHeight="1">
      <c r="A128" s="28">
        <v>2081002</v>
      </c>
      <c r="B128" s="28" t="s">
        <v>390</v>
      </c>
      <c r="C128" s="43">
        <f t="shared" si="3"/>
        <v>900000</v>
      </c>
      <c r="D128" s="43">
        <f t="shared" si="4"/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f t="shared" si="5"/>
        <v>900000</v>
      </c>
      <c r="J128" s="43">
        <v>900000</v>
      </c>
      <c r="K128" s="43">
        <v>0</v>
      </c>
    </row>
    <row r="129" spans="1:11" s="12" customFormat="1" ht="15.75" customHeight="1">
      <c r="A129" s="28">
        <v>2081004</v>
      </c>
      <c r="B129" s="28" t="s">
        <v>378</v>
      </c>
      <c r="C129" s="43">
        <f t="shared" si="3"/>
        <v>0</v>
      </c>
      <c r="D129" s="43">
        <f t="shared" si="4"/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f t="shared" si="5"/>
        <v>0</v>
      </c>
      <c r="J129" s="43">
        <v>0</v>
      </c>
      <c r="K129" s="43">
        <v>0</v>
      </c>
    </row>
    <row r="130" spans="1:11" s="12" customFormat="1" ht="15.75" customHeight="1">
      <c r="A130" s="28">
        <v>2081005</v>
      </c>
      <c r="B130" s="28" t="s">
        <v>443</v>
      </c>
      <c r="C130" s="43">
        <f t="shared" si="3"/>
        <v>0</v>
      </c>
      <c r="D130" s="43">
        <f t="shared" si="4"/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f t="shared" si="5"/>
        <v>0</v>
      </c>
      <c r="J130" s="43">
        <v>0</v>
      </c>
      <c r="K130" s="43">
        <v>0</v>
      </c>
    </row>
    <row r="131" spans="1:11" s="12" customFormat="1" ht="15.75" customHeight="1">
      <c r="A131" s="28">
        <v>2081099</v>
      </c>
      <c r="B131" s="28" t="s">
        <v>25</v>
      </c>
      <c r="C131" s="43">
        <f t="shared" si="3"/>
        <v>100000</v>
      </c>
      <c r="D131" s="43">
        <f t="shared" si="4"/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f t="shared" si="5"/>
        <v>100000</v>
      </c>
      <c r="J131" s="43">
        <v>100000</v>
      </c>
      <c r="K131" s="43">
        <v>0</v>
      </c>
    </row>
    <row r="132" spans="1:11" s="12" customFormat="1" ht="15.75" customHeight="1">
      <c r="A132" s="28">
        <v>20811</v>
      </c>
      <c r="B132" s="28" t="s">
        <v>236</v>
      </c>
      <c r="C132" s="43">
        <f t="shared" si="3"/>
        <v>100000</v>
      </c>
      <c r="D132" s="43">
        <f t="shared" si="4"/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f t="shared" si="5"/>
        <v>100000</v>
      </c>
      <c r="J132" s="43">
        <v>100000</v>
      </c>
      <c r="K132" s="43">
        <v>0</v>
      </c>
    </row>
    <row r="133" spans="1:11" s="12" customFormat="1" ht="15.75" customHeight="1">
      <c r="A133" s="28">
        <v>2081105</v>
      </c>
      <c r="B133" s="28" t="s">
        <v>370</v>
      </c>
      <c r="C133" s="43">
        <f aca="true" t="shared" si="6" ref="C133:C196">D133+I133</f>
        <v>0</v>
      </c>
      <c r="D133" s="43">
        <f aca="true" t="shared" si="7" ref="D133:D196">SUM(E133:H133)</f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f aca="true" t="shared" si="8" ref="I133:I196">J133+K133</f>
        <v>0</v>
      </c>
      <c r="J133" s="43">
        <v>0</v>
      </c>
      <c r="K133" s="43">
        <v>0</v>
      </c>
    </row>
    <row r="134" spans="1:11" s="12" customFormat="1" ht="15.75" customHeight="1">
      <c r="A134" s="28">
        <v>2081199</v>
      </c>
      <c r="B134" s="28" t="s">
        <v>463</v>
      </c>
      <c r="C134" s="43">
        <f t="shared" si="6"/>
        <v>100000</v>
      </c>
      <c r="D134" s="43">
        <f t="shared" si="7"/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f t="shared" si="8"/>
        <v>100000</v>
      </c>
      <c r="J134" s="43">
        <v>100000</v>
      </c>
      <c r="K134" s="43">
        <v>0</v>
      </c>
    </row>
    <row r="135" spans="1:11" s="12" customFormat="1" ht="15.75" customHeight="1">
      <c r="A135" s="28">
        <v>20815</v>
      </c>
      <c r="B135" s="28" t="s">
        <v>439</v>
      </c>
      <c r="C135" s="43">
        <f t="shared" si="6"/>
        <v>0</v>
      </c>
      <c r="D135" s="43">
        <f t="shared" si="7"/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f t="shared" si="8"/>
        <v>0</v>
      </c>
      <c r="J135" s="43">
        <v>0</v>
      </c>
      <c r="K135" s="43">
        <v>0</v>
      </c>
    </row>
    <row r="136" spans="1:11" s="12" customFormat="1" ht="15.75" customHeight="1">
      <c r="A136" s="28">
        <v>2081599</v>
      </c>
      <c r="B136" s="28" t="s">
        <v>137</v>
      </c>
      <c r="C136" s="43">
        <f t="shared" si="6"/>
        <v>0</v>
      </c>
      <c r="D136" s="43">
        <f t="shared" si="7"/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f t="shared" si="8"/>
        <v>0</v>
      </c>
      <c r="J136" s="43">
        <v>0</v>
      </c>
      <c r="K136" s="43">
        <v>0</v>
      </c>
    </row>
    <row r="137" spans="1:11" s="12" customFormat="1" ht="15.75" customHeight="1">
      <c r="A137" s="28">
        <v>20816</v>
      </c>
      <c r="B137" s="28" t="s">
        <v>339</v>
      </c>
      <c r="C137" s="43">
        <f t="shared" si="6"/>
        <v>0</v>
      </c>
      <c r="D137" s="43">
        <f t="shared" si="7"/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f t="shared" si="8"/>
        <v>0</v>
      </c>
      <c r="J137" s="43">
        <v>0</v>
      </c>
      <c r="K137" s="43">
        <v>0</v>
      </c>
    </row>
    <row r="138" spans="1:11" s="12" customFormat="1" ht="15.75" customHeight="1">
      <c r="A138" s="28">
        <v>2081699</v>
      </c>
      <c r="B138" s="28" t="s">
        <v>319</v>
      </c>
      <c r="C138" s="43">
        <f t="shared" si="6"/>
        <v>0</v>
      </c>
      <c r="D138" s="43">
        <f t="shared" si="7"/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f t="shared" si="8"/>
        <v>0</v>
      </c>
      <c r="J138" s="43">
        <v>0</v>
      </c>
      <c r="K138" s="43">
        <v>0</v>
      </c>
    </row>
    <row r="139" spans="1:11" s="12" customFormat="1" ht="15.75" customHeight="1">
      <c r="A139" s="28">
        <v>20820</v>
      </c>
      <c r="B139" s="28" t="s">
        <v>351</v>
      </c>
      <c r="C139" s="43">
        <f t="shared" si="6"/>
        <v>250000</v>
      </c>
      <c r="D139" s="43">
        <f t="shared" si="7"/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f t="shared" si="8"/>
        <v>250000</v>
      </c>
      <c r="J139" s="43">
        <v>250000</v>
      </c>
      <c r="K139" s="43">
        <v>0</v>
      </c>
    </row>
    <row r="140" spans="1:11" s="12" customFormat="1" ht="15.75" customHeight="1">
      <c r="A140" s="28">
        <v>2082001</v>
      </c>
      <c r="B140" s="28" t="s">
        <v>385</v>
      </c>
      <c r="C140" s="43">
        <f t="shared" si="6"/>
        <v>250000</v>
      </c>
      <c r="D140" s="43">
        <f t="shared" si="7"/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f t="shared" si="8"/>
        <v>250000</v>
      </c>
      <c r="J140" s="43">
        <v>250000</v>
      </c>
      <c r="K140" s="43">
        <v>0</v>
      </c>
    </row>
    <row r="141" spans="1:11" s="12" customFormat="1" ht="15.75" customHeight="1">
      <c r="A141" s="28">
        <v>20821</v>
      </c>
      <c r="B141" s="28" t="s">
        <v>38</v>
      </c>
      <c r="C141" s="43">
        <f t="shared" si="6"/>
        <v>0</v>
      </c>
      <c r="D141" s="43">
        <f t="shared" si="7"/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f t="shared" si="8"/>
        <v>0</v>
      </c>
      <c r="J141" s="43">
        <v>0</v>
      </c>
      <c r="K141" s="43">
        <v>0</v>
      </c>
    </row>
    <row r="142" spans="1:11" s="12" customFormat="1" ht="15.75" customHeight="1">
      <c r="A142" s="28">
        <v>2082102</v>
      </c>
      <c r="B142" s="28" t="s">
        <v>371</v>
      </c>
      <c r="C142" s="43">
        <f t="shared" si="6"/>
        <v>0</v>
      </c>
      <c r="D142" s="43">
        <f t="shared" si="7"/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f t="shared" si="8"/>
        <v>0</v>
      </c>
      <c r="J142" s="43">
        <v>0</v>
      </c>
      <c r="K142" s="43">
        <v>0</v>
      </c>
    </row>
    <row r="143" spans="1:11" s="12" customFormat="1" ht="15.75" customHeight="1">
      <c r="A143" s="28">
        <v>20822</v>
      </c>
      <c r="B143" s="28" t="s">
        <v>55</v>
      </c>
      <c r="C143" s="43">
        <f t="shared" si="6"/>
        <v>0</v>
      </c>
      <c r="D143" s="43">
        <f t="shared" si="7"/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f t="shared" si="8"/>
        <v>0</v>
      </c>
      <c r="J143" s="43">
        <v>0</v>
      </c>
      <c r="K143" s="43">
        <v>0</v>
      </c>
    </row>
    <row r="144" spans="1:11" s="12" customFormat="1" ht="15.75" customHeight="1">
      <c r="A144" s="28">
        <v>2082201</v>
      </c>
      <c r="B144" s="28" t="s">
        <v>188</v>
      </c>
      <c r="C144" s="43">
        <f t="shared" si="6"/>
        <v>0</v>
      </c>
      <c r="D144" s="43">
        <f t="shared" si="7"/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f t="shared" si="8"/>
        <v>0</v>
      </c>
      <c r="J144" s="43">
        <v>0</v>
      </c>
      <c r="K144" s="43">
        <v>0</v>
      </c>
    </row>
    <row r="145" spans="1:11" s="12" customFormat="1" ht="15.75" customHeight="1">
      <c r="A145" s="28">
        <v>2082202</v>
      </c>
      <c r="B145" s="28" t="s">
        <v>437</v>
      </c>
      <c r="C145" s="43">
        <f t="shared" si="6"/>
        <v>0</v>
      </c>
      <c r="D145" s="43">
        <f t="shared" si="7"/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f t="shared" si="8"/>
        <v>0</v>
      </c>
      <c r="J145" s="43">
        <v>0</v>
      </c>
      <c r="K145" s="43">
        <v>0</v>
      </c>
    </row>
    <row r="146" spans="1:11" s="12" customFormat="1" ht="15.75" customHeight="1">
      <c r="A146" s="28">
        <v>20823</v>
      </c>
      <c r="B146" s="28" t="s">
        <v>456</v>
      </c>
      <c r="C146" s="43">
        <f t="shared" si="6"/>
        <v>0</v>
      </c>
      <c r="D146" s="43">
        <f t="shared" si="7"/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f t="shared" si="8"/>
        <v>0</v>
      </c>
      <c r="J146" s="43">
        <v>0</v>
      </c>
      <c r="K146" s="43">
        <v>0</v>
      </c>
    </row>
    <row r="147" spans="1:11" s="12" customFormat="1" ht="15.75" customHeight="1">
      <c r="A147" s="28">
        <v>2082301</v>
      </c>
      <c r="B147" s="28" t="s">
        <v>188</v>
      </c>
      <c r="C147" s="43">
        <f t="shared" si="6"/>
        <v>0</v>
      </c>
      <c r="D147" s="43">
        <f t="shared" si="7"/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f t="shared" si="8"/>
        <v>0</v>
      </c>
      <c r="J147" s="43">
        <v>0</v>
      </c>
      <c r="K147" s="43">
        <v>0</v>
      </c>
    </row>
    <row r="148" spans="1:11" s="12" customFormat="1" ht="15.75" customHeight="1">
      <c r="A148" s="28">
        <v>20825</v>
      </c>
      <c r="B148" s="28" t="s">
        <v>203</v>
      </c>
      <c r="C148" s="43">
        <f t="shared" si="6"/>
        <v>200000</v>
      </c>
      <c r="D148" s="43">
        <f t="shared" si="7"/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f t="shared" si="8"/>
        <v>200000</v>
      </c>
      <c r="J148" s="43">
        <v>200000</v>
      </c>
      <c r="K148" s="43">
        <v>0</v>
      </c>
    </row>
    <row r="149" spans="1:11" s="12" customFormat="1" ht="15.75" customHeight="1">
      <c r="A149" s="28">
        <v>2082502</v>
      </c>
      <c r="B149" s="28" t="s">
        <v>110</v>
      </c>
      <c r="C149" s="43">
        <f t="shared" si="6"/>
        <v>200000</v>
      </c>
      <c r="D149" s="43">
        <f t="shared" si="7"/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f t="shared" si="8"/>
        <v>200000</v>
      </c>
      <c r="J149" s="43">
        <v>200000</v>
      </c>
      <c r="K149" s="43">
        <v>0</v>
      </c>
    </row>
    <row r="150" spans="1:11" s="12" customFormat="1" ht="15.75" customHeight="1">
      <c r="A150" s="28">
        <v>20860</v>
      </c>
      <c r="B150" s="28" t="s">
        <v>330</v>
      </c>
      <c r="C150" s="43">
        <f t="shared" si="6"/>
        <v>0</v>
      </c>
      <c r="D150" s="43">
        <f t="shared" si="7"/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f t="shared" si="8"/>
        <v>0</v>
      </c>
      <c r="J150" s="43">
        <v>0</v>
      </c>
      <c r="K150" s="43">
        <v>0</v>
      </c>
    </row>
    <row r="151" spans="1:11" s="12" customFormat="1" ht="15.75" customHeight="1">
      <c r="A151" s="28">
        <v>2086099</v>
      </c>
      <c r="B151" s="28" t="s">
        <v>177</v>
      </c>
      <c r="C151" s="43">
        <f t="shared" si="6"/>
        <v>0</v>
      </c>
      <c r="D151" s="43">
        <f t="shared" si="7"/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f t="shared" si="8"/>
        <v>0</v>
      </c>
      <c r="J151" s="43">
        <v>0</v>
      </c>
      <c r="K151" s="43">
        <v>0</v>
      </c>
    </row>
    <row r="152" spans="1:11" s="12" customFormat="1" ht="15.75" customHeight="1">
      <c r="A152" s="28">
        <v>20899</v>
      </c>
      <c r="B152" s="28" t="s">
        <v>28</v>
      </c>
      <c r="C152" s="43">
        <f t="shared" si="6"/>
        <v>95947.24</v>
      </c>
      <c r="D152" s="43">
        <f t="shared" si="7"/>
        <v>75947.24</v>
      </c>
      <c r="E152" s="43">
        <v>75947.24</v>
      </c>
      <c r="F152" s="43">
        <v>0</v>
      </c>
      <c r="G152" s="43">
        <v>0</v>
      </c>
      <c r="H152" s="43">
        <v>0</v>
      </c>
      <c r="I152" s="43">
        <f t="shared" si="8"/>
        <v>20000</v>
      </c>
      <c r="J152" s="43">
        <v>20000</v>
      </c>
      <c r="K152" s="43">
        <v>0</v>
      </c>
    </row>
    <row r="153" spans="1:11" s="12" customFormat="1" ht="15.75" customHeight="1">
      <c r="A153" s="28">
        <v>2089901</v>
      </c>
      <c r="B153" s="28" t="s">
        <v>262</v>
      </c>
      <c r="C153" s="43">
        <f t="shared" si="6"/>
        <v>95947.24</v>
      </c>
      <c r="D153" s="43">
        <f t="shared" si="7"/>
        <v>75947.24</v>
      </c>
      <c r="E153" s="43">
        <v>75947.24</v>
      </c>
      <c r="F153" s="43">
        <v>0</v>
      </c>
      <c r="G153" s="43">
        <v>0</v>
      </c>
      <c r="H153" s="43">
        <v>0</v>
      </c>
      <c r="I153" s="43">
        <f t="shared" si="8"/>
        <v>20000</v>
      </c>
      <c r="J153" s="43">
        <v>20000</v>
      </c>
      <c r="K153" s="43">
        <v>0</v>
      </c>
    </row>
    <row r="154" spans="1:11" s="12" customFormat="1" ht="15.75" customHeight="1">
      <c r="A154" s="28">
        <v>210</v>
      </c>
      <c r="B154" s="28" t="s">
        <v>342</v>
      </c>
      <c r="C154" s="43">
        <f t="shared" si="6"/>
        <v>5199054.92</v>
      </c>
      <c r="D154" s="43">
        <f t="shared" si="7"/>
        <v>469054.92</v>
      </c>
      <c r="E154" s="43">
        <v>469054.92</v>
      </c>
      <c r="F154" s="43">
        <v>0</v>
      </c>
      <c r="G154" s="43">
        <v>0</v>
      </c>
      <c r="H154" s="43">
        <v>0</v>
      </c>
      <c r="I154" s="43">
        <f t="shared" si="8"/>
        <v>4730000</v>
      </c>
      <c r="J154" s="43">
        <v>4730000</v>
      </c>
      <c r="K154" s="43">
        <v>0</v>
      </c>
    </row>
    <row r="155" spans="1:11" s="12" customFormat="1" ht="15.75" customHeight="1">
      <c r="A155" s="28">
        <v>21003</v>
      </c>
      <c r="B155" s="28" t="s">
        <v>239</v>
      </c>
      <c r="C155" s="43">
        <f t="shared" si="6"/>
        <v>4050000</v>
      </c>
      <c r="D155" s="43">
        <f t="shared" si="7"/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f t="shared" si="8"/>
        <v>4050000</v>
      </c>
      <c r="J155" s="43">
        <v>4050000</v>
      </c>
      <c r="K155" s="43">
        <v>0</v>
      </c>
    </row>
    <row r="156" spans="1:11" s="12" customFormat="1" ht="15.75" customHeight="1">
      <c r="A156" s="28">
        <v>2100302</v>
      </c>
      <c r="B156" s="28" t="s">
        <v>14</v>
      </c>
      <c r="C156" s="43">
        <f t="shared" si="6"/>
        <v>4050000</v>
      </c>
      <c r="D156" s="43">
        <f t="shared" si="7"/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f t="shared" si="8"/>
        <v>4050000</v>
      </c>
      <c r="J156" s="43">
        <v>4050000</v>
      </c>
      <c r="K156" s="43">
        <v>0</v>
      </c>
    </row>
    <row r="157" spans="1:11" s="12" customFormat="1" ht="15.75" customHeight="1">
      <c r="A157" s="28">
        <v>21004</v>
      </c>
      <c r="B157" s="28" t="s">
        <v>232</v>
      </c>
      <c r="C157" s="43">
        <f t="shared" si="6"/>
        <v>500000</v>
      </c>
      <c r="D157" s="43">
        <f t="shared" si="7"/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f t="shared" si="8"/>
        <v>500000</v>
      </c>
      <c r="J157" s="43">
        <v>500000</v>
      </c>
      <c r="K157" s="43">
        <v>0</v>
      </c>
    </row>
    <row r="158" spans="1:11" s="12" customFormat="1" ht="15.75" customHeight="1">
      <c r="A158" s="28">
        <v>2100410</v>
      </c>
      <c r="B158" s="28" t="s">
        <v>92</v>
      </c>
      <c r="C158" s="43">
        <f t="shared" si="6"/>
        <v>500000</v>
      </c>
      <c r="D158" s="43">
        <f t="shared" si="7"/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f t="shared" si="8"/>
        <v>500000</v>
      </c>
      <c r="J158" s="43">
        <v>500000</v>
      </c>
      <c r="K158" s="43">
        <v>0</v>
      </c>
    </row>
    <row r="159" spans="1:11" s="12" customFormat="1" ht="15.75" customHeight="1">
      <c r="A159" s="28">
        <v>2100499</v>
      </c>
      <c r="B159" s="28" t="s">
        <v>258</v>
      </c>
      <c r="C159" s="43">
        <f t="shared" si="6"/>
        <v>0</v>
      </c>
      <c r="D159" s="43">
        <f t="shared" si="7"/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f t="shared" si="8"/>
        <v>0</v>
      </c>
      <c r="J159" s="43">
        <v>0</v>
      </c>
      <c r="K159" s="43">
        <v>0</v>
      </c>
    </row>
    <row r="160" spans="1:11" s="12" customFormat="1" ht="15.75" customHeight="1">
      <c r="A160" s="28">
        <v>21005</v>
      </c>
      <c r="B160" s="28" t="s">
        <v>373</v>
      </c>
      <c r="C160" s="43">
        <f t="shared" si="6"/>
        <v>0</v>
      </c>
      <c r="D160" s="43">
        <f t="shared" si="7"/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f t="shared" si="8"/>
        <v>0</v>
      </c>
      <c r="J160" s="43">
        <v>0</v>
      </c>
      <c r="K160" s="43">
        <v>0</v>
      </c>
    </row>
    <row r="161" spans="1:11" s="12" customFormat="1" ht="15.75" customHeight="1">
      <c r="A161" s="28">
        <v>2100504</v>
      </c>
      <c r="B161" s="28" t="s">
        <v>358</v>
      </c>
      <c r="C161" s="43">
        <f t="shared" si="6"/>
        <v>0</v>
      </c>
      <c r="D161" s="43">
        <f t="shared" si="7"/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f t="shared" si="8"/>
        <v>0</v>
      </c>
      <c r="J161" s="43">
        <v>0</v>
      </c>
      <c r="K161" s="43">
        <v>0</v>
      </c>
    </row>
    <row r="162" spans="1:11" s="12" customFormat="1" ht="15.75" customHeight="1">
      <c r="A162" s="28">
        <v>2100509</v>
      </c>
      <c r="B162" s="28" t="s">
        <v>147</v>
      </c>
      <c r="C162" s="43">
        <f t="shared" si="6"/>
        <v>0</v>
      </c>
      <c r="D162" s="43">
        <f t="shared" si="7"/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f t="shared" si="8"/>
        <v>0</v>
      </c>
      <c r="J162" s="43">
        <v>0</v>
      </c>
      <c r="K162" s="43">
        <v>0</v>
      </c>
    </row>
    <row r="163" spans="1:11" s="12" customFormat="1" ht="15.75" customHeight="1">
      <c r="A163" s="28">
        <v>2100599</v>
      </c>
      <c r="B163" s="28" t="s">
        <v>356</v>
      </c>
      <c r="C163" s="43">
        <f t="shared" si="6"/>
        <v>0</v>
      </c>
      <c r="D163" s="43">
        <f t="shared" si="7"/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f t="shared" si="8"/>
        <v>0</v>
      </c>
      <c r="J163" s="43">
        <v>0</v>
      </c>
      <c r="K163" s="43">
        <v>0</v>
      </c>
    </row>
    <row r="164" spans="1:11" s="12" customFormat="1" ht="15.75" customHeight="1">
      <c r="A164" s="28">
        <v>21007</v>
      </c>
      <c r="B164" s="28" t="s">
        <v>35</v>
      </c>
      <c r="C164" s="43">
        <f t="shared" si="6"/>
        <v>0</v>
      </c>
      <c r="D164" s="43">
        <f t="shared" si="7"/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f t="shared" si="8"/>
        <v>0</v>
      </c>
      <c r="J164" s="43">
        <v>0</v>
      </c>
      <c r="K164" s="43">
        <v>0</v>
      </c>
    </row>
    <row r="165" spans="1:11" s="12" customFormat="1" ht="15.75" customHeight="1">
      <c r="A165" s="28">
        <v>2100717</v>
      </c>
      <c r="B165" s="28" t="s">
        <v>205</v>
      </c>
      <c r="C165" s="43">
        <f t="shared" si="6"/>
        <v>0</v>
      </c>
      <c r="D165" s="43">
        <f t="shared" si="7"/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f t="shared" si="8"/>
        <v>0</v>
      </c>
      <c r="J165" s="43">
        <v>0</v>
      </c>
      <c r="K165" s="43">
        <v>0</v>
      </c>
    </row>
    <row r="166" spans="1:11" s="12" customFormat="1" ht="15.75" customHeight="1">
      <c r="A166" s="28">
        <v>2100799</v>
      </c>
      <c r="B166" s="28" t="s">
        <v>253</v>
      </c>
      <c r="C166" s="43">
        <f t="shared" si="6"/>
        <v>0</v>
      </c>
      <c r="D166" s="43">
        <f t="shared" si="7"/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f t="shared" si="8"/>
        <v>0</v>
      </c>
      <c r="J166" s="43">
        <v>0</v>
      </c>
      <c r="K166" s="43">
        <v>0</v>
      </c>
    </row>
    <row r="167" spans="1:11" s="12" customFormat="1" ht="15.75" customHeight="1">
      <c r="A167" s="28">
        <v>21010</v>
      </c>
      <c r="B167" s="28" t="s">
        <v>46</v>
      </c>
      <c r="C167" s="43">
        <f t="shared" si="6"/>
        <v>80000</v>
      </c>
      <c r="D167" s="43">
        <f t="shared" si="7"/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f t="shared" si="8"/>
        <v>80000</v>
      </c>
      <c r="J167" s="43">
        <v>80000</v>
      </c>
      <c r="K167" s="43">
        <v>0</v>
      </c>
    </row>
    <row r="168" spans="1:11" s="12" customFormat="1" ht="15.75" customHeight="1">
      <c r="A168" s="28">
        <v>2101016</v>
      </c>
      <c r="B168" s="28" t="s">
        <v>50</v>
      </c>
      <c r="C168" s="43">
        <f t="shared" si="6"/>
        <v>0</v>
      </c>
      <c r="D168" s="43">
        <f t="shared" si="7"/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f t="shared" si="8"/>
        <v>0</v>
      </c>
      <c r="J168" s="43">
        <v>0</v>
      </c>
      <c r="K168" s="43">
        <v>0</v>
      </c>
    </row>
    <row r="169" spans="1:11" s="12" customFormat="1" ht="15.75" customHeight="1">
      <c r="A169" s="28">
        <v>2101099</v>
      </c>
      <c r="B169" s="28" t="s">
        <v>36</v>
      </c>
      <c r="C169" s="43">
        <f t="shared" si="6"/>
        <v>80000</v>
      </c>
      <c r="D169" s="43">
        <f t="shared" si="7"/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f t="shared" si="8"/>
        <v>80000</v>
      </c>
      <c r="J169" s="43">
        <v>80000</v>
      </c>
      <c r="K169" s="43">
        <v>0</v>
      </c>
    </row>
    <row r="170" spans="1:11" s="12" customFormat="1" ht="15.75" customHeight="1">
      <c r="A170" s="18">
        <v>21011</v>
      </c>
      <c r="B170" s="19" t="s">
        <v>343</v>
      </c>
      <c r="C170" s="35">
        <f t="shared" si="6"/>
        <v>469054.92</v>
      </c>
      <c r="D170" s="35">
        <f t="shared" si="7"/>
        <v>469054.92</v>
      </c>
      <c r="E170" s="36">
        <v>469054.92</v>
      </c>
      <c r="F170" s="36">
        <v>0</v>
      </c>
      <c r="G170" s="36">
        <v>0</v>
      </c>
      <c r="H170" s="36">
        <v>0</v>
      </c>
      <c r="I170" s="35">
        <f t="shared" si="8"/>
        <v>0</v>
      </c>
      <c r="J170" s="36">
        <v>0</v>
      </c>
      <c r="K170" s="36">
        <v>0</v>
      </c>
    </row>
    <row r="171" spans="1:11" s="12" customFormat="1" ht="15.75" customHeight="1">
      <c r="A171" s="38">
        <v>2101101</v>
      </c>
      <c r="B171" s="19" t="s">
        <v>171</v>
      </c>
      <c r="C171" s="35">
        <f t="shared" si="6"/>
        <v>150522.8</v>
      </c>
      <c r="D171" s="35">
        <f t="shared" si="7"/>
        <v>150522.8</v>
      </c>
      <c r="E171" s="36">
        <v>150522.8</v>
      </c>
      <c r="F171" s="36">
        <v>0</v>
      </c>
      <c r="G171" s="36">
        <v>0</v>
      </c>
      <c r="H171" s="36">
        <v>0</v>
      </c>
      <c r="I171" s="35">
        <f t="shared" si="8"/>
        <v>0</v>
      </c>
      <c r="J171" s="36">
        <v>0</v>
      </c>
      <c r="K171" s="36">
        <v>0</v>
      </c>
    </row>
    <row r="172" spans="1:11" s="12" customFormat="1" ht="15.75" customHeight="1">
      <c r="A172" s="28">
        <v>2101102</v>
      </c>
      <c r="B172" s="28" t="s">
        <v>42</v>
      </c>
      <c r="C172" s="43">
        <f t="shared" si="6"/>
        <v>187020.48</v>
      </c>
      <c r="D172" s="43">
        <f t="shared" si="7"/>
        <v>187020.48</v>
      </c>
      <c r="E172" s="43">
        <v>187020.48</v>
      </c>
      <c r="F172" s="43">
        <v>0</v>
      </c>
      <c r="G172" s="43">
        <v>0</v>
      </c>
      <c r="H172" s="43">
        <v>0</v>
      </c>
      <c r="I172" s="43">
        <f t="shared" si="8"/>
        <v>0</v>
      </c>
      <c r="J172" s="43">
        <v>0</v>
      </c>
      <c r="K172" s="43">
        <v>0</v>
      </c>
    </row>
    <row r="173" spans="1:11" s="12" customFormat="1" ht="15.75" customHeight="1">
      <c r="A173" s="28">
        <v>2101103</v>
      </c>
      <c r="B173" s="28" t="s">
        <v>320</v>
      </c>
      <c r="C173" s="43">
        <f t="shared" si="6"/>
        <v>131511.64</v>
      </c>
      <c r="D173" s="43">
        <f t="shared" si="7"/>
        <v>131511.64</v>
      </c>
      <c r="E173" s="43">
        <v>131511.64</v>
      </c>
      <c r="F173" s="43">
        <v>0</v>
      </c>
      <c r="G173" s="43">
        <v>0</v>
      </c>
      <c r="H173" s="43">
        <v>0</v>
      </c>
      <c r="I173" s="43">
        <f t="shared" si="8"/>
        <v>0</v>
      </c>
      <c r="J173" s="43">
        <v>0</v>
      </c>
      <c r="K173" s="43">
        <v>0</v>
      </c>
    </row>
    <row r="174" spans="1:11" s="12" customFormat="1" ht="15.75" customHeight="1">
      <c r="A174" s="28">
        <v>21099</v>
      </c>
      <c r="B174" s="28" t="s">
        <v>111</v>
      </c>
      <c r="C174" s="43">
        <f t="shared" si="6"/>
        <v>100000</v>
      </c>
      <c r="D174" s="43">
        <f t="shared" si="7"/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f t="shared" si="8"/>
        <v>100000</v>
      </c>
      <c r="J174" s="43">
        <v>100000</v>
      </c>
      <c r="K174" s="43">
        <v>0</v>
      </c>
    </row>
    <row r="175" spans="1:11" s="12" customFormat="1" ht="15.75" customHeight="1">
      <c r="A175" s="28">
        <v>2109901</v>
      </c>
      <c r="B175" s="28" t="s">
        <v>210</v>
      </c>
      <c r="C175" s="43">
        <f t="shared" si="6"/>
        <v>100000</v>
      </c>
      <c r="D175" s="43">
        <f t="shared" si="7"/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f t="shared" si="8"/>
        <v>100000</v>
      </c>
      <c r="J175" s="43">
        <v>100000</v>
      </c>
      <c r="K175" s="43">
        <v>0</v>
      </c>
    </row>
    <row r="176" spans="1:11" s="12" customFormat="1" ht="15.75" customHeight="1">
      <c r="A176" s="28">
        <v>211</v>
      </c>
      <c r="B176" s="28" t="s">
        <v>420</v>
      </c>
      <c r="C176" s="43">
        <f t="shared" si="6"/>
        <v>5905484</v>
      </c>
      <c r="D176" s="43">
        <f t="shared" si="7"/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f t="shared" si="8"/>
        <v>5905484</v>
      </c>
      <c r="J176" s="43">
        <v>5905484</v>
      </c>
      <c r="K176" s="43">
        <v>0</v>
      </c>
    </row>
    <row r="177" spans="1:11" s="12" customFormat="1" ht="15.75" customHeight="1">
      <c r="A177" s="28">
        <v>21101</v>
      </c>
      <c r="B177" s="28" t="s">
        <v>105</v>
      </c>
      <c r="C177" s="43">
        <f t="shared" si="6"/>
        <v>0</v>
      </c>
      <c r="D177" s="43">
        <f t="shared" si="7"/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f t="shared" si="8"/>
        <v>0</v>
      </c>
      <c r="J177" s="43">
        <v>0</v>
      </c>
      <c r="K177" s="43">
        <v>0</v>
      </c>
    </row>
    <row r="178" spans="1:11" s="12" customFormat="1" ht="15.75" customHeight="1">
      <c r="A178" s="28">
        <v>2110104</v>
      </c>
      <c r="B178" s="28" t="s">
        <v>206</v>
      </c>
      <c r="C178" s="43">
        <f t="shared" si="6"/>
        <v>0</v>
      </c>
      <c r="D178" s="43">
        <f t="shared" si="7"/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f t="shared" si="8"/>
        <v>0</v>
      </c>
      <c r="J178" s="43">
        <v>0</v>
      </c>
      <c r="K178" s="43">
        <v>0</v>
      </c>
    </row>
    <row r="179" spans="1:11" s="12" customFormat="1" ht="15.75" customHeight="1">
      <c r="A179" s="28">
        <v>21103</v>
      </c>
      <c r="B179" s="28" t="s">
        <v>173</v>
      </c>
      <c r="C179" s="43">
        <f t="shared" si="6"/>
        <v>2105484</v>
      </c>
      <c r="D179" s="43">
        <f t="shared" si="7"/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f t="shared" si="8"/>
        <v>2105484</v>
      </c>
      <c r="J179" s="43">
        <v>2105484</v>
      </c>
      <c r="K179" s="43">
        <v>0</v>
      </c>
    </row>
    <row r="180" spans="1:11" s="12" customFormat="1" ht="15.75" customHeight="1">
      <c r="A180" s="28">
        <v>2110302</v>
      </c>
      <c r="B180" s="28" t="s">
        <v>469</v>
      </c>
      <c r="C180" s="43">
        <f t="shared" si="6"/>
        <v>1050000</v>
      </c>
      <c r="D180" s="43">
        <f t="shared" si="7"/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f t="shared" si="8"/>
        <v>1050000</v>
      </c>
      <c r="J180" s="43">
        <v>1050000</v>
      </c>
      <c r="K180" s="43">
        <v>0</v>
      </c>
    </row>
    <row r="181" spans="1:11" s="12" customFormat="1" ht="15.75" customHeight="1">
      <c r="A181" s="28">
        <v>2110399</v>
      </c>
      <c r="B181" s="28" t="s">
        <v>21</v>
      </c>
      <c r="C181" s="43">
        <f t="shared" si="6"/>
        <v>1055484</v>
      </c>
      <c r="D181" s="43">
        <f t="shared" si="7"/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f t="shared" si="8"/>
        <v>1055484</v>
      </c>
      <c r="J181" s="43">
        <v>1055484</v>
      </c>
      <c r="K181" s="43">
        <v>0</v>
      </c>
    </row>
    <row r="182" spans="1:11" s="12" customFormat="1" ht="15.75" customHeight="1">
      <c r="A182" s="28">
        <v>21104</v>
      </c>
      <c r="B182" s="28" t="s">
        <v>64</v>
      </c>
      <c r="C182" s="43">
        <f t="shared" si="6"/>
        <v>3100000</v>
      </c>
      <c r="D182" s="43">
        <f t="shared" si="7"/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f t="shared" si="8"/>
        <v>3100000</v>
      </c>
      <c r="J182" s="43">
        <v>3100000</v>
      </c>
      <c r="K182" s="43">
        <v>0</v>
      </c>
    </row>
    <row r="183" spans="1:11" s="12" customFormat="1" ht="15.75" customHeight="1">
      <c r="A183" s="28">
        <v>2110401</v>
      </c>
      <c r="B183" s="28" t="s">
        <v>242</v>
      </c>
      <c r="C183" s="43">
        <f t="shared" si="6"/>
        <v>0</v>
      </c>
      <c r="D183" s="43">
        <f t="shared" si="7"/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f t="shared" si="8"/>
        <v>0</v>
      </c>
      <c r="J183" s="43">
        <v>0</v>
      </c>
      <c r="K183" s="43">
        <v>0</v>
      </c>
    </row>
    <row r="184" spans="1:11" s="12" customFormat="1" ht="15.75" customHeight="1">
      <c r="A184" s="28">
        <v>2110402</v>
      </c>
      <c r="B184" s="28" t="s">
        <v>364</v>
      </c>
      <c r="C184" s="43">
        <f t="shared" si="6"/>
        <v>3100000</v>
      </c>
      <c r="D184" s="43">
        <f t="shared" si="7"/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f t="shared" si="8"/>
        <v>3100000</v>
      </c>
      <c r="J184" s="43">
        <v>3100000</v>
      </c>
      <c r="K184" s="43">
        <v>0</v>
      </c>
    </row>
    <row r="185" spans="1:11" s="12" customFormat="1" ht="15.75" customHeight="1">
      <c r="A185" s="28">
        <v>21111</v>
      </c>
      <c r="B185" s="28" t="s">
        <v>305</v>
      </c>
      <c r="C185" s="43">
        <f t="shared" si="6"/>
        <v>0</v>
      </c>
      <c r="D185" s="43">
        <f t="shared" si="7"/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f t="shared" si="8"/>
        <v>0</v>
      </c>
      <c r="J185" s="43">
        <v>0</v>
      </c>
      <c r="K185" s="43">
        <v>0</v>
      </c>
    </row>
    <row r="186" spans="1:11" s="12" customFormat="1" ht="15.75" customHeight="1">
      <c r="A186" s="28">
        <v>2111103</v>
      </c>
      <c r="B186" s="28" t="s">
        <v>466</v>
      </c>
      <c r="C186" s="43">
        <f t="shared" si="6"/>
        <v>0</v>
      </c>
      <c r="D186" s="43">
        <f t="shared" si="7"/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f t="shared" si="8"/>
        <v>0</v>
      </c>
      <c r="J186" s="43">
        <v>0</v>
      </c>
      <c r="K186" s="43">
        <v>0</v>
      </c>
    </row>
    <row r="187" spans="1:11" s="12" customFormat="1" ht="15.75" customHeight="1">
      <c r="A187" s="28">
        <v>2111199</v>
      </c>
      <c r="B187" s="28" t="s">
        <v>352</v>
      </c>
      <c r="C187" s="43">
        <f t="shared" si="6"/>
        <v>0</v>
      </c>
      <c r="D187" s="43">
        <f t="shared" si="7"/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f t="shared" si="8"/>
        <v>0</v>
      </c>
      <c r="J187" s="43">
        <v>0</v>
      </c>
      <c r="K187" s="43">
        <v>0</v>
      </c>
    </row>
    <row r="188" spans="1:11" s="12" customFormat="1" ht="15.75" customHeight="1">
      <c r="A188" s="28">
        <v>21114</v>
      </c>
      <c r="B188" s="28" t="s">
        <v>27</v>
      </c>
      <c r="C188" s="43">
        <f t="shared" si="6"/>
        <v>0</v>
      </c>
      <c r="D188" s="43">
        <f t="shared" si="7"/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f t="shared" si="8"/>
        <v>0</v>
      </c>
      <c r="J188" s="43">
        <v>0</v>
      </c>
      <c r="K188" s="43">
        <v>0</v>
      </c>
    </row>
    <row r="189" spans="1:11" s="12" customFormat="1" ht="15.75" customHeight="1">
      <c r="A189" s="28">
        <v>2111413</v>
      </c>
      <c r="B189" s="28" t="s">
        <v>163</v>
      </c>
      <c r="C189" s="43">
        <f t="shared" si="6"/>
        <v>0</v>
      </c>
      <c r="D189" s="43">
        <f t="shared" si="7"/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f t="shared" si="8"/>
        <v>0</v>
      </c>
      <c r="J189" s="43">
        <v>0</v>
      </c>
      <c r="K189" s="43">
        <v>0</v>
      </c>
    </row>
    <row r="190" spans="1:11" s="12" customFormat="1" ht="15.75" customHeight="1">
      <c r="A190" s="28">
        <v>2111499</v>
      </c>
      <c r="B190" s="28" t="s">
        <v>193</v>
      </c>
      <c r="C190" s="43">
        <f t="shared" si="6"/>
        <v>0</v>
      </c>
      <c r="D190" s="43">
        <f t="shared" si="7"/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f t="shared" si="8"/>
        <v>0</v>
      </c>
      <c r="J190" s="43">
        <v>0</v>
      </c>
      <c r="K190" s="43">
        <v>0</v>
      </c>
    </row>
    <row r="191" spans="1:11" s="12" customFormat="1" ht="15.75" customHeight="1">
      <c r="A191" s="28">
        <v>21199</v>
      </c>
      <c r="B191" s="28" t="s">
        <v>119</v>
      </c>
      <c r="C191" s="43">
        <f t="shared" si="6"/>
        <v>700000</v>
      </c>
      <c r="D191" s="43">
        <f t="shared" si="7"/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f t="shared" si="8"/>
        <v>700000</v>
      </c>
      <c r="J191" s="43">
        <v>700000</v>
      </c>
      <c r="K191" s="43">
        <v>0</v>
      </c>
    </row>
    <row r="192" spans="1:11" s="12" customFormat="1" ht="15.75" customHeight="1">
      <c r="A192" s="28">
        <v>2119901</v>
      </c>
      <c r="B192" s="28" t="s">
        <v>457</v>
      </c>
      <c r="C192" s="43">
        <f t="shared" si="6"/>
        <v>700000</v>
      </c>
      <c r="D192" s="43">
        <f t="shared" si="7"/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f t="shared" si="8"/>
        <v>700000</v>
      </c>
      <c r="J192" s="43">
        <v>700000</v>
      </c>
      <c r="K192" s="43">
        <v>0</v>
      </c>
    </row>
    <row r="193" spans="1:11" s="12" customFormat="1" ht="15.75" customHeight="1">
      <c r="A193" s="28">
        <v>212</v>
      </c>
      <c r="B193" s="28" t="s">
        <v>225</v>
      </c>
      <c r="C193" s="43">
        <f t="shared" si="6"/>
        <v>3500000</v>
      </c>
      <c r="D193" s="43">
        <f t="shared" si="7"/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f t="shared" si="8"/>
        <v>3500000</v>
      </c>
      <c r="J193" s="43">
        <v>3500000</v>
      </c>
      <c r="K193" s="43">
        <v>0</v>
      </c>
    </row>
    <row r="194" spans="1:11" s="12" customFormat="1" ht="15.75" customHeight="1">
      <c r="A194" s="28">
        <v>21201</v>
      </c>
      <c r="B194" s="28" t="s">
        <v>112</v>
      </c>
      <c r="C194" s="43">
        <f t="shared" si="6"/>
        <v>1000000</v>
      </c>
      <c r="D194" s="43">
        <f t="shared" si="7"/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f t="shared" si="8"/>
        <v>1000000</v>
      </c>
      <c r="J194" s="43">
        <v>1000000</v>
      </c>
      <c r="K194" s="43">
        <v>0</v>
      </c>
    </row>
    <row r="195" spans="1:11" s="12" customFormat="1" ht="15.75" customHeight="1">
      <c r="A195" s="28">
        <v>2120104</v>
      </c>
      <c r="B195" s="28" t="s">
        <v>40</v>
      </c>
      <c r="C195" s="43">
        <f t="shared" si="6"/>
        <v>0</v>
      </c>
      <c r="D195" s="43">
        <f t="shared" si="7"/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f t="shared" si="8"/>
        <v>0</v>
      </c>
      <c r="J195" s="43">
        <v>0</v>
      </c>
      <c r="K195" s="43">
        <v>0</v>
      </c>
    </row>
    <row r="196" spans="1:11" s="12" customFormat="1" ht="15.75" customHeight="1">
      <c r="A196" s="28">
        <v>2120104</v>
      </c>
      <c r="B196" s="28" t="s">
        <v>393</v>
      </c>
      <c r="C196" s="43">
        <f t="shared" si="6"/>
        <v>0</v>
      </c>
      <c r="D196" s="43">
        <f t="shared" si="7"/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f t="shared" si="8"/>
        <v>0</v>
      </c>
      <c r="J196" s="43">
        <v>0</v>
      </c>
      <c r="K196" s="43">
        <v>0</v>
      </c>
    </row>
    <row r="197" spans="1:11" s="12" customFormat="1" ht="15.75" customHeight="1">
      <c r="A197" s="28">
        <v>2120199</v>
      </c>
      <c r="B197" s="28" t="s">
        <v>299</v>
      </c>
      <c r="C197" s="43">
        <f aca="true" t="shared" si="9" ref="C197:C260">D197+I197</f>
        <v>1000000</v>
      </c>
      <c r="D197" s="43">
        <f aca="true" t="shared" si="10" ref="D197:D260">SUM(E197:H197)</f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f aca="true" t="shared" si="11" ref="I197:I260">J197+K197</f>
        <v>1000000</v>
      </c>
      <c r="J197" s="43">
        <v>1000000</v>
      </c>
      <c r="K197" s="43">
        <v>0</v>
      </c>
    </row>
    <row r="198" spans="1:11" s="12" customFormat="1" ht="15.75" customHeight="1">
      <c r="A198" s="28">
        <v>21203</v>
      </c>
      <c r="B198" s="28" t="s">
        <v>272</v>
      </c>
      <c r="C198" s="43">
        <f t="shared" si="9"/>
        <v>1050000</v>
      </c>
      <c r="D198" s="43">
        <f t="shared" si="10"/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f t="shared" si="11"/>
        <v>1050000</v>
      </c>
      <c r="J198" s="43">
        <v>1050000</v>
      </c>
      <c r="K198" s="43">
        <v>0</v>
      </c>
    </row>
    <row r="199" spans="1:11" s="12" customFormat="1" ht="15.75" customHeight="1">
      <c r="A199" s="28">
        <v>2120303</v>
      </c>
      <c r="B199" s="28" t="s">
        <v>169</v>
      </c>
      <c r="C199" s="43">
        <f t="shared" si="9"/>
        <v>0</v>
      </c>
      <c r="D199" s="43">
        <f t="shared" si="10"/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f t="shared" si="11"/>
        <v>0</v>
      </c>
      <c r="J199" s="43">
        <v>0</v>
      </c>
      <c r="K199" s="43">
        <v>0</v>
      </c>
    </row>
    <row r="200" spans="1:11" s="12" customFormat="1" ht="15.75" customHeight="1">
      <c r="A200" s="28">
        <v>2120399</v>
      </c>
      <c r="B200" s="28" t="s">
        <v>3</v>
      </c>
      <c r="C200" s="43">
        <f t="shared" si="9"/>
        <v>1050000</v>
      </c>
      <c r="D200" s="43">
        <f t="shared" si="10"/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f t="shared" si="11"/>
        <v>1050000</v>
      </c>
      <c r="J200" s="43">
        <v>1050000</v>
      </c>
      <c r="K200" s="43">
        <v>0</v>
      </c>
    </row>
    <row r="201" spans="1:11" s="12" customFormat="1" ht="15.75" customHeight="1">
      <c r="A201" s="28">
        <v>21205</v>
      </c>
      <c r="B201" s="28" t="s">
        <v>143</v>
      </c>
      <c r="C201" s="43">
        <f t="shared" si="9"/>
        <v>0</v>
      </c>
      <c r="D201" s="43">
        <f t="shared" si="10"/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f t="shared" si="11"/>
        <v>0</v>
      </c>
      <c r="J201" s="43">
        <v>0</v>
      </c>
      <c r="K201" s="43">
        <v>0</v>
      </c>
    </row>
    <row r="202" spans="1:11" s="12" customFormat="1" ht="15.75" customHeight="1">
      <c r="A202" s="28">
        <v>2120501</v>
      </c>
      <c r="B202" s="28" t="s">
        <v>259</v>
      </c>
      <c r="C202" s="43">
        <f t="shared" si="9"/>
        <v>0</v>
      </c>
      <c r="D202" s="43">
        <f t="shared" si="10"/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f t="shared" si="11"/>
        <v>0</v>
      </c>
      <c r="J202" s="43">
        <v>0</v>
      </c>
      <c r="K202" s="43">
        <v>0</v>
      </c>
    </row>
    <row r="203" spans="1:11" s="12" customFormat="1" ht="15.75" customHeight="1">
      <c r="A203" s="28">
        <v>21208</v>
      </c>
      <c r="B203" s="28" t="s">
        <v>109</v>
      </c>
      <c r="C203" s="43">
        <f t="shared" si="9"/>
        <v>0</v>
      </c>
      <c r="D203" s="43">
        <f t="shared" si="10"/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f t="shared" si="11"/>
        <v>0</v>
      </c>
      <c r="J203" s="43">
        <v>0</v>
      </c>
      <c r="K203" s="43">
        <v>0</v>
      </c>
    </row>
    <row r="204" spans="1:11" s="12" customFormat="1" ht="15.75" customHeight="1">
      <c r="A204" s="28">
        <v>2120801</v>
      </c>
      <c r="B204" s="28" t="s">
        <v>411</v>
      </c>
      <c r="C204" s="43">
        <f t="shared" si="9"/>
        <v>0</v>
      </c>
      <c r="D204" s="43">
        <f t="shared" si="10"/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f t="shared" si="11"/>
        <v>0</v>
      </c>
      <c r="J204" s="43">
        <v>0</v>
      </c>
      <c r="K204" s="43">
        <v>0</v>
      </c>
    </row>
    <row r="205" spans="1:11" s="12" customFormat="1" ht="15.75" customHeight="1">
      <c r="A205" s="28">
        <v>2120802</v>
      </c>
      <c r="B205" s="28" t="s">
        <v>263</v>
      </c>
      <c r="C205" s="43">
        <f t="shared" si="9"/>
        <v>0</v>
      </c>
      <c r="D205" s="43">
        <f t="shared" si="10"/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f t="shared" si="11"/>
        <v>0</v>
      </c>
      <c r="J205" s="43">
        <v>0</v>
      </c>
      <c r="K205" s="43">
        <v>0</v>
      </c>
    </row>
    <row r="206" spans="1:11" s="12" customFormat="1" ht="15.75" customHeight="1">
      <c r="A206" s="28">
        <v>2120804</v>
      </c>
      <c r="B206" s="28" t="s">
        <v>273</v>
      </c>
      <c r="C206" s="43">
        <f t="shared" si="9"/>
        <v>0</v>
      </c>
      <c r="D206" s="43">
        <f t="shared" si="10"/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f t="shared" si="11"/>
        <v>0</v>
      </c>
      <c r="J206" s="43">
        <v>0</v>
      </c>
      <c r="K206" s="43">
        <v>0</v>
      </c>
    </row>
    <row r="207" spans="1:11" s="12" customFormat="1" ht="15.75" customHeight="1">
      <c r="A207" s="28">
        <v>2120805</v>
      </c>
      <c r="B207" s="28" t="s">
        <v>306</v>
      </c>
      <c r="C207" s="43">
        <f t="shared" si="9"/>
        <v>0</v>
      </c>
      <c r="D207" s="43">
        <f t="shared" si="10"/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f t="shared" si="11"/>
        <v>0</v>
      </c>
      <c r="J207" s="43">
        <v>0</v>
      </c>
      <c r="K207" s="43">
        <v>0</v>
      </c>
    </row>
    <row r="208" spans="1:11" s="12" customFormat="1" ht="15.75" customHeight="1">
      <c r="A208" s="28">
        <v>2120810</v>
      </c>
      <c r="B208" s="28" t="s">
        <v>415</v>
      </c>
      <c r="C208" s="43">
        <f t="shared" si="9"/>
        <v>0</v>
      </c>
      <c r="D208" s="43">
        <f t="shared" si="10"/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f t="shared" si="11"/>
        <v>0</v>
      </c>
      <c r="J208" s="43">
        <v>0</v>
      </c>
      <c r="K208" s="43">
        <v>0</v>
      </c>
    </row>
    <row r="209" spans="1:11" s="12" customFormat="1" ht="15.75" customHeight="1">
      <c r="A209" s="28">
        <v>21213</v>
      </c>
      <c r="B209" s="28" t="s">
        <v>429</v>
      </c>
      <c r="C209" s="43">
        <f t="shared" si="9"/>
        <v>50000</v>
      </c>
      <c r="D209" s="43">
        <f t="shared" si="10"/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f t="shared" si="11"/>
        <v>50000</v>
      </c>
      <c r="J209" s="43">
        <v>50000</v>
      </c>
      <c r="K209" s="43">
        <v>0</v>
      </c>
    </row>
    <row r="210" spans="1:11" s="12" customFormat="1" ht="15.75" customHeight="1">
      <c r="A210" s="28">
        <v>2121399</v>
      </c>
      <c r="B210" s="28" t="s">
        <v>300</v>
      </c>
      <c r="C210" s="43">
        <f t="shared" si="9"/>
        <v>50000</v>
      </c>
      <c r="D210" s="43">
        <f t="shared" si="10"/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f t="shared" si="11"/>
        <v>50000</v>
      </c>
      <c r="J210" s="43">
        <v>50000</v>
      </c>
      <c r="K210" s="43">
        <v>0</v>
      </c>
    </row>
    <row r="211" spans="1:11" s="12" customFormat="1" ht="15.75" customHeight="1">
      <c r="A211" s="28">
        <v>21299</v>
      </c>
      <c r="B211" s="28" t="s">
        <v>29</v>
      </c>
      <c r="C211" s="43">
        <f t="shared" si="9"/>
        <v>1400000</v>
      </c>
      <c r="D211" s="43">
        <f t="shared" si="10"/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f t="shared" si="11"/>
        <v>1400000</v>
      </c>
      <c r="J211" s="43">
        <v>1400000</v>
      </c>
      <c r="K211" s="43">
        <v>0</v>
      </c>
    </row>
    <row r="212" spans="1:11" s="12" customFormat="1" ht="15.75" customHeight="1">
      <c r="A212" s="28">
        <v>2129999</v>
      </c>
      <c r="B212" s="28" t="s">
        <v>77</v>
      </c>
      <c r="C212" s="43">
        <f t="shared" si="9"/>
        <v>1400000</v>
      </c>
      <c r="D212" s="43">
        <f t="shared" si="10"/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f t="shared" si="11"/>
        <v>1400000</v>
      </c>
      <c r="J212" s="43">
        <v>1400000</v>
      </c>
      <c r="K212" s="43">
        <v>0</v>
      </c>
    </row>
    <row r="213" spans="1:11" s="12" customFormat="1" ht="15.75" customHeight="1">
      <c r="A213" s="28">
        <v>213</v>
      </c>
      <c r="B213" s="28" t="s">
        <v>98</v>
      </c>
      <c r="C213" s="43">
        <f t="shared" si="9"/>
        <v>24136777</v>
      </c>
      <c r="D213" s="43">
        <f t="shared" si="10"/>
        <v>3307592</v>
      </c>
      <c r="E213" s="43">
        <v>2531272</v>
      </c>
      <c r="F213" s="43">
        <v>753080</v>
      </c>
      <c r="G213" s="43">
        <v>240</v>
      </c>
      <c r="H213" s="43">
        <v>23000</v>
      </c>
      <c r="I213" s="43">
        <f t="shared" si="11"/>
        <v>20829185</v>
      </c>
      <c r="J213" s="43">
        <v>20829185</v>
      </c>
      <c r="K213" s="43">
        <v>0</v>
      </c>
    </row>
    <row r="214" spans="1:11" s="12" customFormat="1" ht="15.75" customHeight="1">
      <c r="A214" s="28">
        <v>21301</v>
      </c>
      <c r="B214" s="28" t="s">
        <v>360</v>
      </c>
      <c r="C214" s="43">
        <f t="shared" si="9"/>
        <v>11697592</v>
      </c>
      <c r="D214" s="43">
        <f t="shared" si="10"/>
        <v>3307592</v>
      </c>
      <c r="E214" s="43">
        <v>2531272</v>
      </c>
      <c r="F214" s="43">
        <v>753080</v>
      </c>
      <c r="G214" s="43">
        <v>240</v>
      </c>
      <c r="H214" s="43">
        <v>23000</v>
      </c>
      <c r="I214" s="43">
        <f t="shared" si="11"/>
        <v>8390000</v>
      </c>
      <c r="J214" s="43">
        <v>8390000</v>
      </c>
      <c r="K214" s="43">
        <v>0</v>
      </c>
    </row>
    <row r="215" spans="1:11" s="12" customFormat="1" ht="15.75" customHeight="1">
      <c r="A215" s="28">
        <v>2130104</v>
      </c>
      <c r="B215" s="28" t="s">
        <v>140</v>
      </c>
      <c r="C215" s="43">
        <f t="shared" si="9"/>
        <v>3587592</v>
      </c>
      <c r="D215" s="43">
        <f t="shared" si="10"/>
        <v>3307592</v>
      </c>
      <c r="E215" s="43">
        <v>2531272</v>
      </c>
      <c r="F215" s="43">
        <v>753080</v>
      </c>
      <c r="G215" s="43">
        <v>240</v>
      </c>
      <c r="H215" s="43">
        <v>23000</v>
      </c>
      <c r="I215" s="43">
        <f t="shared" si="11"/>
        <v>280000</v>
      </c>
      <c r="J215" s="43">
        <v>280000</v>
      </c>
      <c r="K215" s="43">
        <v>0</v>
      </c>
    </row>
    <row r="216" spans="1:11" s="12" customFormat="1" ht="15.75" customHeight="1">
      <c r="A216" s="28">
        <v>2130106</v>
      </c>
      <c r="B216" s="28" t="s">
        <v>90</v>
      </c>
      <c r="C216" s="43">
        <f t="shared" si="9"/>
        <v>0</v>
      </c>
      <c r="D216" s="43">
        <f t="shared" si="10"/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f t="shared" si="11"/>
        <v>0</v>
      </c>
      <c r="J216" s="43">
        <v>0</v>
      </c>
      <c r="K216" s="43">
        <v>0</v>
      </c>
    </row>
    <row r="217" spans="1:11" s="12" customFormat="1" ht="15.75" customHeight="1">
      <c r="A217" s="28">
        <v>2130108</v>
      </c>
      <c r="B217" s="28" t="s">
        <v>93</v>
      </c>
      <c r="C217" s="43">
        <f t="shared" si="9"/>
        <v>200000</v>
      </c>
      <c r="D217" s="43">
        <f t="shared" si="10"/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f t="shared" si="11"/>
        <v>200000</v>
      </c>
      <c r="J217" s="43">
        <v>200000</v>
      </c>
      <c r="K217" s="43">
        <v>0</v>
      </c>
    </row>
    <row r="218" spans="1:11" s="12" customFormat="1" ht="15.75" customHeight="1">
      <c r="A218" s="28">
        <v>2130109</v>
      </c>
      <c r="B218" s="28" t="s">
        <v>37</v>
      </c>
      <c r="C218" s="43">
        <f t="shared" si="9"/>
        <v>10000</v>
      </c>
      <c r="D218" s="43">
        <f t="shared" si="10"/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f t="shared" si="11"/>
        <v>10000</v>
      </c>
      <c r="J218" s="43">
        <v>10000</v>
      </c>
      <c r="K218" s="43">
        <v>0</v>
      </c>
    </row>
    <row r="219" spans="1:11" s="12" customFormat="1" ht="15.75" customHeight="1">
      <c r="A219" s="28">
        <v>2130121</v>
      </c>
      <c r="B219" s="28" t="s">
        <v>394</v>
      </c>
      <c r="C219" s="43">
        <f t="shared" si="9"/>
        <v>400000</v>
      </c>
      <c r="D219" s="43">
        <f t="shared" si="10"/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f t="shared" si="11"/>
        <v>400000</v>
      </c>
      <c r="J219" s="43">
        <v>400000</v>
      </c>
      <c r="K219" s="43">
        <v>0</v>
      </c>
    </row>
    <row r="220" spans="1:11" s="12" customFormat="1" ht="15.75" customHeight="1">
      <c r="A220" s="28">
        <v>2130122</v>
      </c>
      <c r="B220" s="28" t="s">
        <v>148</v>
      </c>
      <c r="C220" s="43">
        <f t="shared" si="9"/>
        <v>0</v>
      </c>
      <c r="D220" s="43">
        <f t="shared" si="10"/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f t="shared" si="11"/>
        <v>0</v>
      </c>
      <c r="J220" s="43">
        <v>0</v>
      </c>
      <c r="K220" s="43">
        <v>0</v>
      </c>
    </row>
    <row r="221" spans="1:11" s="12" customFormat="1" ht="15.75" customHeight="1">
      <c r="A221" s="28">
        <v>2130124</v>
      </c>
      <c r="B221" s="28" t="s">
        <v>99</v>
      </c>
      <c r="C221" s="43">
        <f t="shared" si="9"/>
        <v>0</v>
      </c>
      <c r="D221" s="43">
        <f t="shared" si="10"/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f t="shared" si="11"/>
        <v>0</v>
      </c>
      <c r="J221" s="43">
        <v>0</v>
      </c>
      <c r="K221" s="43">
        <v>0</v>
      </c>
    </row>
    <row r="222" spans="1:11" s="12" customFormat="1" ht="15.75" customHeight="1">
      <c r="A222" s="28">
        <v>2130126</v>
      </c>
      <c r="B222" s="28" t="s">
        <v>264</v>
      </c>
      <c r="C222" s="43">
        <f t="shared" si="9"/>
        <v>500000</v>
      </c>
      <c r="D222" s="43">
        <f t="shared" si="10"/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f t="shared" si="11"/>
        <v>500000</v>
      </c>
      <c r="J222" s="43">
        <v>500000</v>
      </c>
      <c r="K222" s="43">
        <v>0</v>
      </c>
    </row>
    <row r="223" spans="1:11" s="12" customFormat="1" ht="15.75" customHeight="1">
      <c r="A223" s="28">
        <v>2130135</v>
      </c>
      <c r="B223" s="28" t="s">
        <v>194</v>
      </c>
      <c r="C223" s="43">
        <f t="shared" si="9"/>
        <v>0</v>
      </c>
      <c r="D223" s="43">
        <f t="shared" si="10"/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f t="shared" si="11"/>
        <v>0</v>
      </c>
      <c r="J223" s="43">
        <v>0</v>
      </c>
      <c r="K223" s="43">
        <v>0</v>
      </c>
    </row>
    <row r="224" spans="1:11" s="12" customFormat="1" ht="15.75" customHeight="1">
      <c r="A224" s="28">
        <v>2130142</v>
      </c>
      <c r="B224" s="28" t="s">
        <v>472</v>
      </c>
      <c r="C224" s="43">
        <f t="shared" si="9"/>
        <v>4000000</v>
      </c>
      <c r="D224" s="43">
        <f t="shared" si="10"/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f t="shared" si="11"/>
        <v>4000000</v>
      </c>
      <c r="J224" s="43">
        <v>4000000</v>
      </c>
      <c r="K224" s="43">
        <v>0</v>
      </c>
    </row>
    <row r="225" spans="1:11" s="12" customFormat="1" ht="15.75" customHeight="1">
      <c r="A225" s="28">
        <v>2130152</v>
      </c>
      <c r="B225" s="28" t="s">
        <v>336</v>
      </c>
      <c r="C225" s="43">
        <f t="shared" si="9"/>
        <v>0</v>
      </c>
      <c r="D225" s="43">
        <f t="shared" si="10"/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f t="shared" si="11"/>
        <v>0</v>
      </c>
      <c r="J225" s="43">
        <v>0</v>
      </c>
      <c r="K225" s="43">
        <v>0</v>
      </c>
    </row>
    <row r="226" spans="1:11" s="12" customFormat="1" ht="15.75" customHeight="1">
      <c r="A226" s="28">
        <v>2130199</v>
      </c>
      <c r="B226" s="28" t="s">
        <v>462</v>
      </c>
      <c r="C226" s="43">
        <f t="shared" si="9"/>
        <v>3000000</v>
      </c>
      <c r="D226" s="43">
        <f t="shared" si="10"/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f t="shared" si="11"/>
        <v>3000000</v>
      </c>
      <c r="J226" s="43">
        <v>3000000</v>
      </c>
      <c r="K226" s="43">
        <v>0</v>
      </c>
    </row>
    <row r="227" spans="1:11" s="12" customFormat="1" ht="15.75" customHeight="1">
      <c r="A227" s="28">
        <v>21302</v>
      </c>
      <c r="B227" s="28" t="s">
        <v>312</v>
      </c>
      <c r="C227" s="43">
        <f t="shared" si="9"/>
        <v>557760</v>
      </c>
      <c r="D227" s="43">
        <f t="shared" si="10"/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f t="shared" si="11"/>
        <v>557760</v>
      </c>
      <c r="J227" s="43">
        <v>557760</v>
      </c>
      <c r="K227" s="43">
        <v>0</v>
      </c>
    </row>
    <row r="228" spans="1:11" s="12" customFormat="1" ht="15.75" customHeight="1">
      <c r="A228" s="28">
        <v>2130205</v>
      </c>
      <c r="B228" s="28" t="s">
        <v>395</v>
      </c>
      <c r="C228" s="43">
        <f t="shared" si="9"/>
        <v>0</v>
      </c>
      <c r="D228" s="43">
        <f t="shared" si="10"/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f t="shared" si="11"/>
        <v>0</v>
      </c>
      <c r="J228" s="43">
        <v>0</v>
      </c>
      <c r="K228" s="43">
        <v>0</v>
      </c>
    </row>
    <row r="229" spans="1:11" s="12" customFormat="1" ht="15.75" customHeight="1">
      <c r="A229" s="28">
        <v>2130206</v>
      </c>
      <c r="B229" s="28" t="s">
        <v>197</v>
      </c>
      <c r="C229" s="43">
        <f t="shared" si="9"/>
        <v>0</v>
      </c>
      <c r="D229" s="43">
        <f t="shared" si="10"/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f t="shared" si="11"/>
        <v>0</v>
      </c>
      <c r="J229" s="43">
        <v>0</v>
      </c>
      <c r="K229" s="43">
        <v>0</v>
      </c>
    </row>
    <row r="230" spans="1:11" s="12" customFormat="1" ht="15.75" customHeight="1">
      <c r="A230" s="28">
        <v>2130209</v>
      </c>
      <c r="B230" s="28" t="s">
        <v>6</v>
      </c>
      <c r="C230" s="43">
        <f t="shared" si="9"/>
        <v>260000</v>
      </c>
      <c r="D230" s="43">
        <f t="shared" si="10"/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f t="shared" si="11"/>
        <v>260000</v>
      </c>
      <c r="J230" s="43">
        <v>260000</v>
      </c>
      <c r="K230" s="43">
        <v>0</v>
      </c>
    </row>
    <row r="231" spans="1:11" s="12" customFormat="1" ht="15.75" customHeight="1">
      <c r="A231" s="28">
        <v>2130234</v>
      </c>
      <c r="B231" s="28" t="s">
        <v>235</v>
      </c>
      <c r="C231" s="43">
        <f t="shared" si="9"/>
        <v>297760</v>
      </c>
      <c r="D231" s="43">
        <f t="shared" si="10"/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f t="shared" si="11"/>
        <v>297760</v>
      </c>
      <c r="J231" s="43">
        <v>297760</v>
      </c>
      <c r="K231" s="43">
        <v>0</v>
      </c>
    </row>
    <row r="232" spans="1:11" s="12" customFormat="1" ht="15.75" customHeight="1">
      <c r="A232" s="28">
        <v>2130299</v>
      </c>
      <c r="B232" s="28" t="s">
        <v>377</v>
      </c>
      <c r="C232" s="43">
        <f t="shared" si="9"/>
        <v>0</v>
      </c>
      <c r="D232" s="43">
        <f t="shared" si="10"/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f t="shared" si="11"/>
        <v>0</v>
      </c>
      <c r="J232" s="43">
        <v>0</v>
      </c>
      <c r="K232" s="43">
        <v>0</v>
      </c>
    </row>
    <row r="233" spans="1:11" s="12" customFormat="1" ht="15.75" customHeight="1">
      <c r="A233" s="28">
        <v>21303</v>
      </c>
      <c r="B233" s="28" t="s">
        <v>444</v>
      </c>
      <c r="C233" s="43">
        <f t="shared" si="9"/>
        <v>3375225</v>
      </c>
      <c r="D233" s="43">
        <f t="shared" si="10"/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f t="shared" si="11"/>
        <v>3375225</v>
      </c>
      <c r="J233" s="43">
        <v>3375225</v>
      </c>
      <c r="K233" s="43">
        <v>0</v>
      </c>
    </row>
    <row r="234" spans="1:11" s="12" customFormat="1" ht="15.75" customHeight="1">
      <c r="A234" s="28">
        <v>2130305</v>
      </c>
      <c r="B234" s="28" t="s">
        <v>131</v>
      </c>
      <c r="C234" s="43">
        <f t="shared" si="9"/>
        <v>550000</v>
      </c>
      <c r="D234" s="43">
        <f t="shared" si="10"/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f t="shared" si="11"/>
        <v>550000</v>
      </c>
      <c r="J234" s="43">
        <v>550000</v>
      </c>
      <c r="K234" s="43">
        <v>0</v>
      </c>
    </row>
    <row r="235" spans="1:11" s="12" customFormat="1" ht="15.75" customHeight="1">
      <c r="A235" s="28">
        <v>2130306</v>
      </c>
      <c r="B235" s="28" t="s">
        <v>467</v>
      </c>
      <c r="C235" s="43">
        <f t="shared" si="9"/>
        <v>1278000</v>
      </c>
      <c r="D235" s="43">
        <f t="shared" si="10"/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f t="shared" si="11"/>
        <v>1278000</v>
      </c>
      <c r="J235" s="43">
        <v>1278000</v>
      </c>
      <c r="K235" s="43">
        <v>0</v>
      </c>
    </row>
    <row r="236" spans="1:11" s="12" customFormat="1" ht="15.75" customHeight="1">
      <c r="A236" s="28">
        <v>2130310</v>
      </c>
      <c r="B236" s="28" t="s">
        <v>72</v>
      </c>
      <c r="C236" s="43">
        <f t="shared" si="9"/>
        <v>0</v>
      </c>
      <c r="D236" s="43">
        <f t="shared" si="10"/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f t="shared" si="11"/>
        <v>0</v>
      </c>
      <c r="J236" s="43">
        <v>0</v>
      </c>
      <c r="K236" s="43">
        <v>0</v>
      </c>
    </row>
    <row r="237" spans="1:11" s="12" customFormat="1" ht="15.75" customHeight="1">
      <c r="A237" s="28">
        <v>2130314</v>
      </c>
      <c r="B237" s="28" t="s">
        <v>224</v>
      </c>
      <c r="C237" s="43">
        <f t="shared" si="9"/>
        <v>220000</v>
      </c>
      <c r="D237" s="43">
        <f t="shared" si="10"/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f t="shared" si="11"/>
        <v>220000</v>
      </c>
      <c r="J237" s="43">
        <v>220000</v>
      </c>
      <c r="K237" s="43">
        <v>0</v>
      </c>
    </row>
    <row r="238" spans="1:11" s="12" customFormat="1" ht="15.75" customHeight="1">
      <c r="A238" s="28">
        <v>2130316</v>
      </c>
      <c r="B238" s="28" t="s">
        <v>296</v>
      </c>
      <c r="C238" s="43">
        <f t="shared" si="9"/>
        <v>527225</v>
      </c>
      <c r="D238" s="43">
        <f t="shared" si="10"/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f t="shared" si="11"/>
        <v>527225</v>
      </c>
      <c r="J238" s="43">
        <v>527225</v>
      </c>
      <c r="K238" s="43">
        <v>0</v>
      </c>
    </row>
    <row r="239" spans="1:11" s="12" customFormat="1" ht="15.75" customHeight="1">
      <c r="A239" s="28">
        <v>2130335</v>
      </c>
      <c r="B239" s="28" t="s">
        <v>421</v>
      </c>
      <c r="C239" s="43">
        <f t="shared" si="9"/>
        <v>800000</v>
      </c>
      <c r="D239" s="43">
        <f t="shared" si="10"/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f t="shared" si="11"/>
        <v>800000</v>
      </c>
      <c r="J239" s="43">
        <v>800000</v>
      </c>
      <c r="K239" s="43">
        <v>0</v>
      </c>
    </row>
    <row r="240" spans="1:11" s="12" customFormat="1" ht="15.75" customHeight="1">
      <c r="A240" s="28">
        <v>2130399</v>
      </c>
      <c r="B240" s="28" t="s">
        <v>402</v>
      </c>
      <c r="C240" s="43">
        <f t="shared" si="9"/>
        <v>0</v>
      </c>
      <c r="D240" s="43">
        <f t="shared" si="10"/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f t="shared" si="11"/>
        <v>0</v>
      </c>
      <c r="J240" s="43">
        <v>0</v>
      </c>
      <c r="K240" s="43">
        <v>0</v>
      </c>
    </row>
    <row r="241" spans="1:11" s="12" customFormat="1" ht="15.75" customHeight="1">
      <c r="A241" s="28">
        <v>21305</v>
      </c>
      <c r="B241" s="28" t="s">
        <v>291</v>
      </c>
      <c r="C241" s="43">
        <f t="shared" si="9"/>
        <v>5106200</v>
      </c>
      <c r="D241" s="43">
        <f t="shared" si="10"/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f t="shared" si="11"/>
        <v>5106200</v>
      </c>
      <c r="J241" s="43">
        <v>5106200</v>
      </c>
      <c r="K241" s="43">
        <v>0</v>
      </c>
    </row>
    <row r="242" spans="1:11" s="12" customFormat="1" ht="15.75" customHeight="1">
      <c r="A242" s="28">
        <v>2130504</v>
      </c>
      <c r="B242" s="28" t="s">
        <v>289</v>
      </c>
      <c r="C242" s="43">
        <f t="shared" si="9"/>
        <v>0</v>
      </c>
      <c r="D242" s="43">
        <f t="shared" si="10"/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f t="shared" si="11"/>
        <v>0</v>
      </c>
      <c r="J242" s="43">
        <v>0</v>
      </c>
      <c r="K242" s="43">
        <v>0</v>
      </c>
    </row>
    <row r="243" spans="1:11" s="12" customFormat="1" ht="15.75" customHeight="1">
      <c r="A243" s="28">
        <v>2130599</v>
      </c>
      <c r="B243" s="28" t="s">
        <v>313</v>
      </c>
      <c r="C243" s="43">
        <f t="shared" si="9"/>
        <v>5106200</v>
      </c>
      <c r="D243" s="43">
        <f t="shared" si="10"/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f t="shared" si="11"/>
        <v>5106200</v>
      </c>
      <c r="J243" s="43">
        <v>5106200</v>
      </c>
      <c r="K243" s="43">
        <v>0</v>
      </c>
    </row>
    <row r="244" spans="1:11" s="12" customFormat="1" ht="15.75" customHeight="1">
      <c r="A244" s="28">
        <v>21307</v>
      </c>
      <c r="B244" s="28" t="s">
        <v>247</v>
      </c>
      <c r="C244" s="43">
        <f t="shared" si="9"/>
        <v>3400000</v>
      </c>
      <c r="D244" s="43">
        <f t="shared" si="10"/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f t="shared" si="11"/>
        <v>3400000</v>
      </c>
      <c r="J244" s="43">
        <v>3400000</v>
      </c>
      <c r="K244" s="43">
        <v>0</v>
      </c>
    </row>
    <row r="245" spans="1:11" s="12" customFormat="1" ht="15.75" customHeight="1">
      <c r="A245" s="28">
        <v>2130701</v>
      </c>
      <c r="B245" s="28" t="s">
        <v>404</v>
      </c>
      <c r="C245" s="43">
        <f t="shared" si="9"/>
        <v>400000</v>
      </c>
      <c r="D245" s="43">
        <f t="shared" si="10"/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f t="shared" si="11"/>
        <v>400000</v>
      </c>
      <c r="J245" s="43">
        <v>400000</v>
      </c>
      <c r="K245" s="43">
        <v>0</v>
      </c>
    </row>
    <row r="246" spans="1:11" s="12" customFormat="1" ht="15.75" customHeight="1">
      <c r="A246" s="28">
        <v>2130705</v>
      </c>
      <c r="B246" s="28" t="s">
        <v>374</v>
      </c>
      <c r="C246" s="43">
        <f t="shared" si="9"/>
        <v>3000000</v>
      </c>
      <c r="D246" s="43">
        <f t="shared" si="10"/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f t="shared" si="11"/>
        <v>3000000</v>
      </c>
      <c r="J246" s="43">
        <v>3000000</v>
      </c>
      <c r="K246" s="43">
        <v>0</v>
      </c>
    </row>
    <row r="247" spans="1:11" s="12" customFormat="1" ht="15.75" customHeight="1">
      <c r="A247" s="28">
        <v>2130706</v>
      </c>
      <c r="B247" s="28" t="s">
        <v>184</v>
      </c>
      <c r="C247" s="43">
        <f t="shared" si="9"/>
        <v>0</v>
      </c>
      <c r="D247" s="43">
        <f t="shared" si="10"/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f t="shared" si="11"/>
        <v>0</v>
      </c>
      <c r="J247" s="43">
        <v>0</v>
      </c>
      <c r="K247" s="43">
        <v>0</v>
      </c>
    </row>
    <row r="248" spans="1:11" s="12" customFormat="1" ht="15.75" customHeight="1">
      <c r="A248" s="28">
        <v>2130707</v>
      </c>
      <c r="B248" s="28" t="s">
        <v>243</v>
      </c>
      <c r="C248" s="43">
        <f t="shared" si="9"/>
        <v>0</v>
      </c>
      <c r="D248" s="43">
        <f t="shared" si="10"/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f t="shared" si="11"/>
        <v>0</v>
      </c>
      <c r="J248" s="43">
        <v>0</v>
      </c>
      <c r="K248" s="43">
        <v>0</v>
      </c>
    </row>
    <row r="249" spans="1:11" s="12" customFormat="1" ht="15.75" customHeight="1">
      <c r="A249" s="28">
        <v>21308</v>
      </c>
      <c r="B249" s="28" t="s">
        <v>5</v>
      </c>
      <c r="C249" s="43">
        <f t="shared" si="9"/>
        <v>0</v>
      </c>
      <c r="D249" s="43">
        <f t="shared" si="10"/>
        <v>0</v>
      </c>
      <c r="E249" s="43">
        <v>0</v>
      </c>
      <c r="F249" s="43">
        <v>0</v>
      </c>
      <c r="G249" s="43">
        <v>0</v>
      </c>
      <c r="H249" s="43">
        <v>0</v>
      </c>
      <c r="I249" s="43">
        <f t="shared" si="11"/>
        <v>0</v>
      </c>
      <c r="J249" s="43">
        <v>0</v>
      </c>
      <c r="K249" s="43">
        <v>0</v>
      </c>
    </row>
    <row r="250" spans="1:11" s="12" customFormat="1" ht="15.75" customHeight="1">
      <c r="A250" s="28">
        <v>2130802</v>
      </c>
      <c r="B250" s="28" t="s">
        <v>274</v>
      </c>
      <c r="C250" s="43">
        <f t="shared" si="9"/>
        <v>0</v>
      </c>
      <c r="D250" s="43">
        <f t="shared" si="10"/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f t="shared" si="11"/>
        <v>0</v>
      </c>
      <c r="J250" s="43">
        <v>0</v>
      </c>
      <c r="K250" s="43">
        <v>0</v>
      </c>
    </row>
    <row r="251" spans="1:11" s="12" customFormat="1" ht="15.75" customHeight="1">
      <c r="A251" s="28">
        <v>21360</v>
      </c>
      <c r="B251" s="28" t="s">
        <v>106</v>
      </c>
      <c r="C251" s="43">
        <f t="shared" si="9"/>
        <v>0</v>
      </c>
      <c r="D251" s="43">
        <f t="shared" si="10"/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f t="shared" si="11"/>
        <v>0</v>
      </c>
      <c r="J251" s="43">
        <v>0</v>
      </c>
      <c r="K251" s="43">
        <v>0</v>
      </c>
    </row>
    <row r="252" spans="1:11" s="12" customFormat="1" ht="15.75" customHeight="1">
      <c r="A252" s="28">
        <v>2136099</v>
      </c>
      <c r="B252" s="28" t="s">
        <v>202</v>
      </c>
      <c r="C252" s="43">
        <f t="shared" si="9"/>
        <v>0</v>
      </c>
      <c r="D252" s="43">
        <f t="shared" si="10"/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f t="shared" si="11"/>
        <v>0</v>
      </c>
      <c r="J252" s="43">
        <v>0</v>
      </c>
      <c r="K252" s="43">
        <v>0</v>
      </c>
    </row>
    <row r="253" spans="1:11" s="12" customFormat="1" ht="15.75" customHeight="1">
      <c r="A253" s="28">
        <v>21370</v>
      </c>
      <c r="B253" s="28" t="s">
        <v>317</v>
      </c>
      <c r="C253" s="43">
        <f t="shared" si="9"/>
        <v>0</v>
      </c>
      <c r="D253" s="43">
        <f t="shared" si="10"/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f t="shared" si="11"/>
        <v>0</v>
      </c>
      <c r="J253" s="43">
        <v>0</v>
      </c>
      <c r="K253" s="43">
        <v>0</v>
      </c>
    </row>
    <row r="254" spans="1:11" s="12" customFormat="1" ht="15.75" customHeight="1">
      <c r="A254" s="28">
        <v>2137001</v>
      </c>
      <c r="B254" s="28" t="s">
        <v>310</v>
      </c>
      <c r="C254" s="44">
        <f t="shared" si="9"/>
        <v>0</v>
      </c>
      <c r="D254" s="44">
        <f t="shared" si="10"/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f t="shared" si="11"/>
        <v>0</v>
      </c>
      <c r="J254" s="44">
        <v>0</v>
      </c>
      <c r="K254" s="44">
        <v>0</v>
      </c>
    </row>
    <row r="255" spans="1:11" s="12" customFormat="1" ht="15.75" customHeight="1">
      <c r="A255" s="28">
        <v>215</v>
      </c>
      <c r="B255" s="28" t="s">
        <v>461</v>
      </c>
      <c r="C255" s="43">
        <f t="shared" si="9"/>
        <v>0</v>
      </c>
      <c r="D255" s="43">
        <f t="shared" si="10"/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f t="shared" si="11"/>
        <v>0</v>
      </c>
      <c r="J255" s="43">
        <v>0</v>
      </c>
      <c r="K255" s="43">
        <v>0</v>
      </c>
    </row>
    <row r="256" spans="1:11" s="12" customFormat="1" ht="15.75" customHeight="1">
      <c r="A256" s="28">
        <v>21508</v>
      </c>
      <c r="B256" s="28" t="s">
        <v>117</v>
      </c>
      <c r="C256" s="43">
        <f t="shared" si="9"/>
        <v>0</v>
      </c>
      <c r="D256" s="43">
        <f t="shared" si="10"/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f t="shared" si="11"/>
        <v>0</v>
      </c>
      <c r="J256" s="43">
        <v>0</v>
      </c>
      <c r="K256" s="43">
        <v>0</v>
      </c>
    </row>
    <row r="257" spans="1:11" s="12" customFormat="1" ht="15.75" customHeight="1">
      <c r="A257" s="28">
        <v>2150805</v>
      </c>
      <c r="B257" s="28" t="s">
        <v>365</v>
      </c>
      <c r="C257" s="43">
        <f t="shared" si="9"/>
        <v>0</v>
      </c>
      <c r="D257" s="43">
        <f t="shared" si="10"/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f t="shared" si="11"/>
        <v>0</v>
      </c>
      <c r="J257" s="43">
        <v>0</v>
      </c>
      <c r="K257" s="43">
        <v>0</v>
      </c>
    </row>
    <row r="258" spans="1:11" s="12" customFormat="1" ht="15.75" customHeight="1">
      <c r="A258" s="28">
        <v>2150899</v>
      </c>
      <c r="B258" s="28" t="s">
        <v>128</v>
      </c>
      <c r="C258" s="44">
        <f t="shared" si="9"/>
        <v>0</v>
      </c>
      <c r="D258" s="44">
        <f t="shared" si="10"/>
        <v>0</v>
      </c>
      <c r="E258" s="44">
        <v>0</v>
      </c>
      <c r="F258" s="44">
        <v>0</v>
      </c>
      <c r="G258" s="44">
        <v>0</v>
      </c>
      <c r="H258" s="44">
        <v>0</v>
      </c>
      <c r="I258" s="44">
        <f t="shared" si="11"/>
        <v>0</v>
      </c>
      <c r="J258" s="44">
        <v>0</v>
      </c>
      <c r="K258" s="44">
        <v>0</v>
      </c>
    </row>
    <row r="259" spans="1:11" s="12" customFormat="1" ht="15.75" customHeight="1">
      <c r="A259" s="28">
        <v>21599</v>
      </c>
      <c r="B259" s="28" t="s">
        <v>204</v>
      </c>
      <c r="C259" s="44">
        <f t="shared" si="9"/>
        <v>0</v>
      </c>
      <c r="D259" s="44">
        <f t="shared" si="10"/>
        <v>0</v>
      </c>
      <c r="E259" s="44">
        <v>0</v>
      </c>
      <c r="F259" s="44">
        <v>0</v>
      </c>
      <c r="G259" s="44">
        <v>0</v>
      </c>
      <c r="H259" s="44">
        <v>0</v>
      </c>
      <c r="I259" s="44">
        <f t="shared" si="11"/>
        <v>0</v>
      </c>
      <c r="J259" s="44">
        <v>0</v>
      </c>
      <c r="K259" s="44">
        <v>0</v>
      </c>
    </row>
    <row r="260" spans="1:11" s="12" customFormat="1" ht="15.75" customHeight="1">
      <c r="A260" s="28">
        <v>2159904</v>
      </c>
      <c r="B260" s="28" t="s">
        <v>30</v>
      </c>
      <c r="C260" s="44">
        <f t="shared" si="9"/>
        <v>0</v>
      </c>
      <c r="D260" s="44">
        <f t="shared" si="10"/>
        <v>0</v>
      </c>
      <c r="E260" s="44">
        <v>0</v>
      </c>
      <c r="F260" s="44">
        <v>0</v>
      </c>
      <c r="G260" s="44">
        <v>0</v>
      </c>
      <c r="H260" s="44">
        <v>0</v>
      </c>
      <c r="I260" s="44">
        <f t="shared" si="11"/>
        <v>0</v>
      </c>
      <c r="J260" s="44">
        <v>0</v>
      </c>
      <c r="K260" s="44">
        <v>0</v>
      </c>
    </row>
    <row r="261" spans="1:11" s="12" customFormat="1" ht="15.75" customHeight="1">
      <c r="A261" s="28">
        <v>2159999</v>
      </c>
      <c r="B261" s="28" t="s">
        <v>9</v>
      </c>
      <c r="C261" s="43">
        <f aca="true" t="shared" si="12" ref="C261:C299">D261+I261</f>
        <v>0</v>
      </c>
      <c r="D261" s="43">
        <f aca="true" t="shared" si="13" ref="D261:D298">SUM(E261:H261)</f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f aca="true" t="shared" si="14" ref="I261:I298">J261+K261</f>
        <v>0</v>
      </c>
      <c r="J261" s="43">
        <v>0</v>
      </c>
      <c r="K261" s="43">
        <v>0</v>
      </c>
    </row>
    <row r="262" spans="1:11" s="12" customFormat="1" ht="15.75" customHeight="1">
      <c r="A262" s="28">
        <v>216</v>
      </c>
      <c r="B262" s="28" t="s">
        <v>288</v>
      </c>
      <c r="C262" s="43">
        <f t="shared" si="12"/>
        <v>0</v>
      </c>
      <c r="D262" s="43">
        <f t="shared" si="13"/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f t="shared" si="14"/>
        <v>0</v>
      </c>
      <c r="J262" s="43">
        <v>0</v>
      </c>
      <c r="K262" s="43">
        <v>0</v>
      </c>
    </row>
    <row r="263" spans="1:11" s="12" customFormat="1" ht="15.75" customHeight="1">
      <c r="A263" s="28">
        <v>21602</v>
      </c>
      <c r="B263" s="28" t="s">
        <v>141</v>
      </c>
      <c r="C263" s="43">
        <f t="shared" si="12"/>
        <v>0</v>
      </c>
      <c r="D263" s="43">
        <f t="shared" si="13"/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f t="shared" si="14"/>
        <v>0</v>
      </c>
      <c r="J263" s="43">
        <v>0</v>
      </c>
      <c r="K263" s="43">
        <v>0</v>
      </c>
    </row>
    <row r="264" spans="1:11" s="12" customFormat="1" ht="15.75" customHeight="1">
      <c r="A264" s="28">
        <v>2160299</v>
      </c>
      <c r="B264" s="28" t="s">
        <v>321</v>
      </c>
      <c r="C264" s="43">
        <f t="shared" si="12"/>
        <v>0</v>
      </c>
      <c r="D264" s="43">
        <f t="shared" si="13"/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f t="shared" si="14"/>
        <v>0</v>
      </c>
      <c r="J264" s="43">
        <v>0</v>
      </c>
      <c r="K264" s="43">
        <v>0</v>
      </c>
    </row>
    <row r="265" spans="1:11" s="12" customFormat="1" ht="15.75" customHeight="1">
      <c r="A265" s="28">
        <v>21605</v>
      </c>
      <c r="B265" s="28" t="s">
        <v>22</v>
      </c>
      <c r="C265" s="43">
        <f t="shared" si="12"/>
        <v>0</v>
      </c>
      <c r="D265" s="43">
        <f t="shared" si="13"/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f t="shared" si="14"/>
        <v>0</v>
      </c>
      <c r="J265" s="43">
        <v>0</v>
      </c>
      <c r="K265" s="43">
        <v>0</v>
      </c>
    </row>
    <row r="266" spans="1:11" s="12" customFormat="1" ht="15.75" customHeight="1">
      <c r="A266" s="28">
        <v>2160599</v>
      </c>
      <c r="B266" s="28" t="s">
        <v>156</v>
      </c>
      <c r="C266" s="43">
        <f t="shared" si="12"/>
        <v>0</v>
      </c>
      <c r="D266" s="43">
        <f t="shared" si="13"/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f t="shared" si="14"/>
        <v>0</v>
      </c>
      <c r="J266" s="43">
        <v>0</v>
      </c>
      <c r="K266" s="43">
        <v>0</v>
      </c>
    </row>
    <row r="267" spans="1:11" s="12" customFormat="1" ht="15.75" customHeight="1">
      <c r="A267" s="28">
        <v>21699</v>
      </c>
      <c r="B267" s="28" t="s">
        <v>223</v>
      </c>
      <c r="C267" s="43">
        <f t="shared" si="12"/>
        <v>0</v>
      </c>
      <c r="D267" s="43">
        <f t="shared" si="13"/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f t="shared" si="14"/>
        <v>0</v>
      </c>
      <c r="J267" s="43">
        <v>0</v>
      </c>
      <c r="K267" s="43">
        <v>0</v>
      </c>
    </row>
    <row r="268" spans="1:11" s="12" customFormat="1" ht="15.75" customHeight="1">
      <c r="A268" s="28">
        <v>2169901</v>
      </c>
      <c r="B268" s="28" t="s">
        <v>244</v>
      </c>
      <c r="C268" s="43">
        <f t="shared" si="12"/>
        <v>0</v>
      </c>
      <c r="D268" s="43">
        <f t="shared" si="13"/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f t="shared" si="14"/>
        <v>0</v>
      </c>
      <c r="J268" s="43">
        <v>0</v>
      </c>
      <c r="K268" s="43">
        <v>0</v>
      </c>
    </row>
    <row r="269" spans="1:11" s="12" customFormat="1" ht="15.75" customHeight="1">
      <c r="A269" s="28">
        <v>217</v>
      </c>
      <c r="B269" s="28" t="s">
        <v>450</v>
      </c>
      <c r="C269" s="43">
        <f t="shared" si="12"/>
        <v>0</v>
      </c>
      <c r="D269" s="43">
        <f t="shared" si="13"/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f t="shared" si="14"/>
        <v>0</v>
      </c>
      <c r="J269" s="43">
        <v>0</v>
      </c>
      <c r="K269" s="43">
        <v>0</v>
      </c>
    </row>
    <row r="270" spans="1:11" s="12" customFormat="1" ht="15.75" customHeight="1">
      <c r="A270" s="28">
        <v>21799</v>
      </c>
      <c r="B270" s="28" t="s">
        <v>458</v>
      </c>
      <c r="C270" s="43">
        <f t="shared" si="12"/>
        <v>0</v>
      </c>
      <c r="D270" s="43">
        <f t="shared" si="13"/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f t="shared" si="14"/>
        <v>0</v>
      </c>
      <c r="J270" s="43">
        <v>0</v>
      </c>
      <c r="K270" s="43">
        <v>0</v>
      </c>
    </row>
    <row r="271" spans="1:11" s="12" customFormat="1" ht="15.75" customHeight="1">
      <c r="A271" s="28">
        <v>2179901</v>
      </c>
      <c r="B271" s="28" t="s">
        <v>65</v>
      </c>
      <c r="C271" s="43">
        <f t="shared" si="12"/>
        <v>0</v>
      </c>
      <c r="D271" s="43">
        <f t="shared" si="13"/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f t="shared" si="14"/>
        <v>0</v>
      </c>
      <c r="J271" s="43">
        <v>0</v>
      </c>
      <c r="K271" s="43">
        <v>0</v>
      </c>
    </row>
    <row r="272" spans="1:11" s="12" customFormat="1" ht="15.75" customHeight="1">
      <c r="A272" s="28">
        <v>220</v>
      </c>
      <c r="B272" s="28" t="s">
        <v>7</v>
      </c>
      <c r="C272" s="43">
        <f t="shared" si="12"/>
        <v>4655300</v>
      </c>
      <c r="D272" s="43">
        <f t="shared" si="13"/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f t="shared" si="14"/>
        <v>4655300</v>
      </c>
      <c r="J272" s="43">
        <v>4655300</v>
      </c>
      <c r="K272" s="43">
        <v>0</v>
      </c>
    </row>
    <row r="273" spans="1:11" s="12" customFormat="1" ht="15.75" customHeight="1">
      <c r="A273" s="28">
        <v>22001</v>
      </c>
      <c r="B273" s="28" t="s">
        <v>416</v>
      </c>
      <c r="C273" s="43">
        <f t="shared" si="12"/>
        <v>4655300</v>
      </c>
      <c r="D273" s="43">
        <f t="shared" si="13"/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f t="shared" si="14"/>
        <v>4655300</v>
      </c>
      <c r="J273" s="43">
        <v>4655300</v>
      </c>
      <c r="K273" s="43">
        <v>0</v>
      </c>
    </row>
    <row r="274" spans="1:11" s="12" customFormat="1" ht="15.75" customHeight="1">
      <c r="A274" s="28">
        <v>2200111</v>
      </c>
      <c r="B274" s="28" t="s">
        <v>222</v>
      </c>
      <c r="C274" s="43">
        <f t="shared" si="12"/>
        <v>4655300</v>
      </c>
      <c r="D274" s="43">
        <f t="shared" si="13"/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f t="shared" si="14"/>
        <v>4655300</v>
      </c>
      <c r="J274" s="43">
        <v>4655300</v>
      </c>
      <c r="K274" s="43">
        <v>0</v>
      </c>
    </row>
    <row r="275" spans="1:11" s="12" customFormat="1" ht="15.75" customHeight="1">
      <c r="A275" s="28">
        <v>221</v>
      </c>
      <c r="B275" s="28" t="s">
        <v>283</v>
      </c>
      <c r="C275" s="43">
        <f t="shared" si="12"/>
        <v>4116314.92</v>
      </c>
      <c r="D275" s="43">
        <f t="shared" si="13"/>
        <v>506314.92</v>
      </c>
      <c r="E275" s="43">
        <v>506314.92</v>
      </c>
      <c r="F275" s="43">
        <v>0</v>
      </c>
      <c r="G275" s="43">
        <v>0</v>
      </c>
      <c r="H275" s="43">
        <v>0</v>
      </c>
      <c r="I275" s="43">
        <f t="shared" si="14"/>
        <v>3610000</v>
      </c>
      <c r="J275" s="43">
        <v>3610000</v>
      </c>
      <c r="K275" s="43">
        <v>0</v>
      </c>
    </row>
    <row r="276" spans="1:11" s="12" customFormat="1" ht="15.75" customHeight="1">
      <c r="A276" s="28">
        <v>22101</v>
      </c>
      <c r="B276" s="28" t="s">
        <v>51</v>
      </c>
      <c r="C276" s="43">
        <f t="shared" si="12"/>
        <v>3610000</v>
      </c>
      <c r="D276" s="43">
        <f t="shared" si="13"/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f t="shared" si="14"/>
        <v>3610000</v>
      </c>
      <c r="J276" s="43">
        <v>3610000</v>
      </c>
      <c r="K276" s="43">
        <v>0</v>
      </c>
    </row>
    <row r="277" spans="1:11" s="12" customFormat="1" ht="15.75" customHeight="1">
      <c r="A277" s="28">
        <v>2210101</v>
      </c>
      <c r="B277" s="28" t="s">
        <v>406</v>
      </c>
      <c r="C277" s="43">
        <f t="shared" si="12"/>
        <v>0</v>
      </c>
      <c r="D277" s="43">
        <f t="shared" si="13"/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f t="shared" si="14"/>
        <v>0</v>
      </c>
      <c r="J277" s="43">
        <v>0</v>
      </c>
      <c r="K277" s="43">
        <v>0</v>
      </c>
    </row>
    <row r="278" spans="1:11" s="12" customFormat="1" ht="15.75" customHeight="1">
      <c r="A278" s="28">
        <v>2210102</v>
      </c>
      <c r="B278" s="28" t="s">
        <v>129</v>
      </c>
      <c r="C278" s="43">
        <f t="shared" si="12"/>
        <v>0</v>
      </c>
      <c r="D278" s="43">
        <f t="shared" si="13"/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f t="shared" si="14"/>
        <v>0</v>
      </c>
      <c r="J278" s="43">
        <v>0</v>
      </c>
      <c r="K278" s="43">
        <v>0</v>
      </c>
    </row>
    <row r="279" spans="1:11" s="12" customFormat="1" ht="15.75" customHeight="1">
      <c r="A279" s="28">
        <v>2210103</v>
      </c>
      <c r="B279" s="28" t="s">
        <v>178</v>
      </c>
      <c r="C279" s="26">
        <f t="shared" si="12"/>
        <v>310000</v>
      </c>
      <c r="D279" s="26">
        <f t="shared" si="13"/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f t="shared" si="14"/>
        <v>310000</v>
      </c>
      <c r="J279" s="26">
        <v>310000</v>
      </c>
      <c r="K279" s="26">
        <v>0</v>
      </c>
    </row>
    <row r="280" spans="1:11" s="12" customFormat="1" ht="15.75" customHeight="1">
      <c r="A280" s="28">
        <v>2210105</v>
      </c>
      <c r="B280" s="28" t="s">
        <v>59</v>
      </c>
      <c r="C280" s="26">
        <f t="shared" si="12"/>
        <v>100000</v>
      </c>
      <c r="D280" s="26">
        <f t="shared" si="13"/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f t="shared" si="14"/>
        <v>100000</v>
      </c>
      <c r="J280" s="26">
        <v>100000</v>
      </c>
      <c r="K280" s="26">
        <v>0</v>
      </c>
    </row>
    <row r="281" spans="1:11" s="12" customFormat="1" ht="15.75" customHeight="1">
      <c r="A281" s="28">
        <v>2210106</v>
      </c>
      <c r="B281" s="28" t="s">
        <v>284</v>
      </c>
      <c r="C281" s="26">
        <f t="shared" si="12"/>
        <v>0</v>
      </c>
      <c r="D281" s="26">
        <f t="shared" si="13"/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f t="shared" si="14"/>
        <v>0</v>
      </c>
      <c r="J281" s="26">
        <v>0</v>
      </c>
      <c r="K281" s="26">
        <v>0</v>
      </c>
    </row>
    <row r="282" spans="1:11" s="12" customFormat="1" ht="15.75" customHeight="1">
      <c r="A282" s="28">
        <v>2210199</v>
      </c>
      <c r="B282" s="28" t="s">
        <v>180</v>
      </c>
      <c r="C282" s="26">
        <f t="shared" si="12"/>
        <v>3200000</v>
      </c>
      <c r="D282" s="26">
        <f t="shared" si="13"/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f t="shared" si="14"/>
        <v>3200000</v>
      </c>
      <c r="J282" s="26">
        <v>3200000</v>
      </c>
      <c r="K282" s="26">
        <v>0</v>
      </c>
    </row>
    <row r="283" spans="1:11" s="12" customFormat="1" ht="15.75" customHeight="1">
      <c r="A283" s="28">
        <v>22102</v>
      </c>
      <c r="B283" s="28" t="s">
        <v>333</v>
      </c>
      <c r="C283" s="26">
        <f t="shared" si="12"/>
        <v>506314.92</v>
      </c>
      <c r="D283" s="26">
        <f t="shared" si="13"/>
        <v>506314.92</v>
      </c>
      <c r="E283" s="26">
        <v>506314.92</v>
      </c>
      <c r="F283" s="26">
        <v>0</v>
      </c>
      <c r="G283" s="26">
        <v>0</v>
      </c>
      <c r="H283" s="26">
        <v>0</v>
      </c>
      <c r="I283" s="26">
        <f t="shared" si="14"/>
        <v>0</v>
      </c>
      <c r="J283" s="26">
        <v>0</v>
      </c>
      <c r="K283" s="26">
        <v>0</v>
      </c>
    </row>
    <row r="284" spans="1:11" s="12" customFormat="1" ht="15.75" customHeight="1">
      <c r="A284" s="28">
        <v>2210201</v>
      </c>
      <c r="B284" s="28" t="s">
        <v>31</v>
      </c>
      <c r="C284" s="26">
        <f t="shared" si="12"/>
        <v>506314.92</v>
      </c>
      <c r="D284" s="26">
        <f t="shared" si="13"/>
        <v>506314.92</v>
      </c>
      <c r="E284" s="26">
        <v>506314.92</v>
      </c>
      <c r="F284" s="26">
        <v>0</v>
      </c>
      <c r="G284" s="26">
        <v>0</v>
      </c>
      <c r="H284" s="26">
        <v>0</v>
      </c>
      <c r="I284" s="26">
        <f t="shared" si="14"/>
        <v>0</v>
      </c>
      <c r="J284" s="26">
        <v>0</v>
      </c>
      <c r="K284" s="26">
        <v>0</v>
      </c>
    </row>
    <row r="285" spans="1:11" s="12" customFormat="1" ht="15.75" customHeight="1">
      <c r="A285" s="28">
        <v>222</v>
      </c>
      <c r="B285" s="28" t="s">
        <v>195</v>
      </c>
      <c r="C285" s="26">
        <f t="shared" si="12"/>
        <v>0</v>
      </c>
      <c r="D285" s="26">
        <f t="shared" si="13"/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f t="shared" si="14"/>
        <v>0</v>
      </c>
      <c r="J285" s="26">
        <v>0</v>
      </c>
      <c r="K285" s="26">
        <v>0</v>
      </c>
    </row>
    <row r="286" spans="1:11" s="12" customFormat="1" ht="15.75" customHeight="1">
      <c r="A286" s="28">
        <v>22201</v>
      </c>
      <c r="B286" s="28" t="s">
        <v>386</v>
      </c>
      <c r="C286" s="26">
        <f t="shared" si="12"/>
        <v>0</v>
      </c>
      <c r="D286" s="26">
        <f t="shared" si="13"/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f t="shared" si="14"/>
        <v>0</v>
      </c>
      <c r="J286" s="26">
        <v>0</v>
      </c>
      <c r="K286" s="26">
        <v>0</v>
      </c>
    </row>
    <row r="287" spans="1:11" s="12" customFormat="1" ht="15.75" customHeight="1">
      <c r="A287" s="28">
        <v>2220115</v>
      </c>
      <c r="B287" s="28" t="s">
        <v>372</v>
      </c>
      <c r="C287" s="26">
        <f t="shared" si="12"/>
        <v>0</v>
      </c>
      <c r="D287" s="26">
        <f t="shared" si="13"/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f t="shared" si="14"/>
        <v>0</v>
      </c>
      <c r="J287" s="26">
        <v>0</v>
      </c>
      <c r="K287" s="26">
        <v>0</v>
      </c>
    </row>
    <row r="288" spans="1:11" s="12" customFormat="1" ht="15.75" customHeight="1">
      <c r="A288" s="39">
        <v>2220199</v>
      </c>
      <c r="B288" s="19" t="s">
        <v>226</v>
      </c>
      <c r="C288" s="35">
        <f t="shared" si="12"/>
        <v>0</v>
      </c>
      <c r="D288" s="35">
        <f t="shared" si="13"/>
        <v>0</v>
      </c>
      <c r="E288" s="36">
        <v>0</v>
      </c>
      <c r="F288" s="36">
        <v>0</v>
      </c>
      <c r="G288" s="36">
        <v>0</v>
      </c>
      <c r="H288" s="36">
        <v>0</v>
      </c>
      <c r="I288" s="35">
        <f t="shared" si="14"/>
        <v>0</v>
      </c>
      <c r="J288" s="36">
        <v>0</v>
      </c>
      <c r="K288" s="36">
        <v>0</v>
      </c>
    </row>
    <row r="289" spans="1:11" s="12" customFormat="1" ht="15.75" customHeight="1">
      <c r="A289" s="39">
        <v>224</v>
      </c>
      <c r="B289" s="19" t="s">
        <v>285</v>
      </c>
      <c r="C289" s="35">
        <f t="shared" si="12"/>
        <v>753000</v>
      </c>
      <c r="D289" s="35">
        <f t="shared" si="13"/>
        <v>0</v>
      </c>
      <c r="E289" s="36">
        <v>0</v>
      </c>
      <c r="F289" s="36">
        <v>0</v>
      </c>
      <c r="G289" s="36">
        <v>0</v>
      </c>
      <c r="H289" s="36">
        <v>0</v>
      </c>
      <c r="I289" s="35">
        <f t="shared" si="14"/>
        <v>753000</v>
      </c>
      <c r="J289" s="36">
        <v>753000</v>
      </c>
      <c r="K289" s="36">
        <v>0</v>
      </c>
    </row>
    <row r="290" spans="1:11" s="12" customFormat="1" ht="15.75" customHeight="1">
      <c r="A290" s="39">
        <v>22401</v>
      </c>
      <c r="B290" s="19" t="s">
        <v>368</v>
      </c>
      <c r="C290" s="35">
        <f t="shared" si="12"/>
        <v>753000</v>
      </c>
      <c r="D290" s="35">
        <f t="shared" si="13"/>
        <v>0</v>
      </c>
      <c r="E290" s="36">
        <v>0</v>
      </c>
      <c r="F290" s="36">
        <v>0</v>
      </c>
      <c r="G290" s="36">
        <v>0</v>
      </c>
      <c r="H290" s="36">
        <v>0</v>
      </c>
      <c r="I290" s="35">
        <f t="shared" si="14"/>
        <v>753000</v>
      </c>
      <c r="J290" s="36">
        <v>753000</v>
      </c>
      <c r="K290" s="36">
        <v>0</v>
      </c>
    </row>
    <row r="291" spans="1:11" s="12" customFormat="1" ht="15.75" customHeight="1">
      <c r="A291" s="39">
        <v>2240101</v>
      </c>
      <c r="B291" s="19" t="s">
        <v>267</v>
      </c>
      <c r="C291" s="20">
        <f t="shared" si="12"/>
        <v>0</v>
      </c>
      <c r="D291" s="20">
        <f t="shared" si="13"/>
        <v>0</v>
      </c>
      <c r="E291" s="21">
        <v>0</v>
      </c>
      <c r="F291" s="21">
        <v>0</v>
      </c>
      <c r="G291" s="21">
        <v>0</v>
      </c>
      <c r="H291" s="21">
        <v>0</v>
      </c>
      <c r="I291" s="20">
        <f t="shared" si="14"/>
        <v>0</v>
      </c>
      <c r="J291" s="21">
        <v>0</v>
      </c>
      <c r="K291" s="21">
        <v>0</v>
      </c>
    </row>
    <row r="292" spans="1:11" s="12" customFormat="1" ht="15.75" customHeight="1">
      <c r="A292" s="28">
        <v>2240102</v>
      </c>
      <c r="B292" s="28" t="s">
        <v>464</v>
      </c>
      <c r="C292" s="44">
        <f t="shared" si="12"/>
        <v>753000</v>
      </c>
      <c r="D292" s="44">
        <f t="shared" si="13"/>
        <v>0</v>
      </c>
      <c r="E292" s="44">
        <v>0</v>
      </c>
      <c r="F292" s="44">
        <v>0</v>
      </c>
      <c r="G292" s="44">
        <v>0</v>
      </c>
      <c r="H292" s="44">
        <v>0</v>
      </c>
      <c r="I292" s="44">
        <f t="shared" si="14"/>
        <v>753000</v>
      </c>
      <c r="J292" s="44">
        <v>753000</v>
      </c>
      <c r="K292" s="44">
        <v>0</v>
      </c>
    </row>
    <row r="293" spans="1:11" s="12" customFormat="1" ht="15.75" customHeight="1">
      <c r="A293" s="28">
        <v>231</v>
      </c>
      <c r="B293" s="28" t="s">
        <v>302</v>
      </c>
      <c r="C293" s="44">
        <f t="shared" si="12"/>
        <v>0</v>
      </c>
      <c r="D293" s="44">
        <f t="shared" si="13"/>
        <v>0</v>
      </c>
      <c r="E293" s="44">
        <v>0</v>
      </c>
      <c r="F293" s="44">
        <v>0</v>
      </c>
      <c r="G293" s="44">
        <v>0</v>
      </c>
      <c r="H293" s="44">
        <v>0</v>
      </c>
      <c r="I293" s="44">
        <f t="shared" si="14"/>
        <v>0</v>
      </c>
      <c r="J293" s="44">
        <v>0</v>
      </c>
      <c r="K293" s="44">
        <v>0</v>
      </c>
    </row>
    <row r="294" spans="1:11" s="12" customFormat="1" ht="15.75" customHeight="1">
      <c r="A294" s="28">
        <v>23103</v>
      </c>
      <c r="B294" s="28" t="s">
        <v>380</v>
      </c>
      <c r="C294" s="44">
        <f t="shared" si="12"/>
        <v>0</v>
      </c>
      <c r="D294" s="44">
        <f t="shared" si="13"/>
        <v>0</v>
      </c>
      <c r="E294" s="44">
        <v>0</v>
      </c>
      <c r="F294" s="44">
        <v>0</v>
      </c>
      <c r="G294" s="44">
        <v>0</v>
      </c>
      <c r="H294" s="44">
        <v>0</v>
      </c>
      <c r="I294" s="44">
        <f t="shared" si="14"/>
        <v>0</v>
      </c>
      <c r="J294" s="44">
        <v>0</v>
      </c>
      <c r="K294" s="44">
        <v>0</v>
      </c>
    </row>
    <row r="295" spans="1:11" s="12" customFormat="1" ht="15.75" customHeight="1">
      <c r="A295" s="28">
        <v>2310399</v>
      </c>
      <c r="B295" s="28" t="s">
        <v>361</v>
      </c>
      <c r="C295" s="44">
        <f t="shared" si="12"/>
        <v>0</v>
      </c>
      <c r="D295" s="44">
        <f t="shared" si="13"/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f t="shared" si="14"/>
        <v>0</v>
      </c>
      <c r="J295" s="44">
        <v>0</v>
      </c>
      <c r="K295" s="44">
        <v>0</v>
      </c>
    </row>
    <row r="296" spans="1:11" s="12" customFormat="1" ht="15.75" customHeight="1">
      <c r="A296" s="28">
        <v>232</v>
      </c>
      <c r="B296" s="28" t="s">
        <v>56</v>
      </c>
      <c r="C296" s="44">
        <f t="shared" si="12"/>
        <v>0</v>
      </c>
      <c r="D296" s="44">
        <f t="shared" si="13"/>
        <v>0</v>
      </c>
      <c r="E296" s="44">
        <v>0</v>
      </c>
      <c r="F296" s="44">
        <v>0</v>
      </c>
      <c r="G296" s="44">
        <v>0</v>
      </c>
      <c r="H296" s="44">
        <v>0</v>
      </c>
      <c r="I296" s="44">
        <f t="shared" si="14"/>
        <v>0</v>
      </c>
      <c r="J296" s="44">
        <v>0</v>
      </c>
      <c r="K296" s="44">
        <v>0</v>
      </c>
    </row>
    <row r="297" spans="1:11" s="12" customFormat="1" ht="15.75" customHeight="1">
      <c r="A297" s="28">
        <v>23203</v>
      </c>
      <c r="B297" s="28" t="s">
        <v>135</v>
      </c>
      <c r="C297" s="44">
        <f t="shared" si="12"/>
        <v>0</v>
      </c>
      <c r="D297" s="44">
        <f t="shared" si="13"/>
        <v>0</v>
      </c>
      <c r="E297" s="44">
        <v>0</v>
      </c>
      <c r="F297" s="44">
        <v>0</v>
      </c>
      <c r="G297" s="44">
        <v>0</v>
      </c>
      <c r="H297" s="44">
        <v>0</v>
      </c>
      <c r="I297" s="44">
        <f t="shared" si="14"/>
        <v>0</v>
      </c>
      <c r="J297" s="44">
        <v>0</v>
      </c>
      <c r="K297" s="44">
        <v>0</v>
      </c>
    </row>
    <row r="298" spans="1:11" s="12" customFormat="1" ht="15.75" customHeight="1">
      <c r="A298" s="28">
        <v>2320304</v>
      </c>
      <c r="B298" s="28" t="s">
        <v>430</v>
      </c>
      <c r="C298" s="44">
        <f t="shared" si="12"/>
        <v>0</v>
      </c>
      <c r="D298" s="44">
        <f t="shared" si="13"/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f t="shared" si="14"/>
        <v>0</v>
      </c>
      <c r="J298" s="44">
        <v>0</v>
      </c>
      <c r="K298" s="44">
        <v>0</v>
      </c>
    </row>
    <row r="299" spans="1:11" s="12" customFormat="1" ht="15.75" customHeight="1">
      <c r="A299" s="141" t="s">
        <v>190</v>
      </c>
      <c r="B299" s="142"/>
      <c r="C299" s="44">
        <f t="shared" si="12"/>
        <v>70446581.64</v>
      </c>
      <c r="D299" s="44">
        <f aca="true" t="shared" si="15" ref="D299:K299">D5+D49+D55+D65+D81+D87+D97+D154+D176+D193+D213+D255+D262+D269+D272+D275+D285+D289+D293+D296</f>
        <v>13148036.64</v>
      </c>
      <c r="E299" s="44">
        <f t="shared" si="15"/>
        <v>10099694.639999999</v>
      </c>
      <c r="F299" s="44">
        <f t="shared" si="15"/>
        <v>2531102</v>
      </c>
      <c r="G299" s="44">
        <f t="shared" si="15"/>
        <v>340240</v>
      </c>
      <c r="H299" s="44">
        <f t="shared" si="15"/>
        <v>177000</v>
      </c>
      <c r="I299" s="44">
        <f t="shared" si="15"/>
        <v>57298545</v>
      </c>
      <c r="J299" s="44">
        <f t="shared" si="15"/>
        <v>57298545</v>
      </c>
      <c r="K299" s="44">
        <f t="shared" si="15"/>
        <v>0</v>
      </c>
    </row>
    <row r="300" spans="1:11" s="12" customFormat="1" ht="15.75" customHeight="1">
      <c r="A300" s="143" t="s">
        <v>18</v>
      </c>
      <c r="B300" s="139"/>
      <c r="C300" s="43"/>
      <c r="D300" s="43"/>
      <c r="E300" s="43"/>
      <c r="F300" s="43"/>
      <c r="G300" s="43"/>
      <c r="H300" s="43"/>
      <c r="I300" s="43"/>
      <c r="J300" s="43"/>
      <c r="K300" s="43"/>
    </row>
  </sheetData>
  <sheetProtection/>
  <mergeCells count="8">
    <mergeCell ref="A299:B299"/>
    <mergeCell ref="A300:B300"/>
    <mergeCell ref="A1:K1"/>
    <mergeCell ref="A3:A4"/>
    <mergeCell ref="B3:B4"/>
    <mergeCell ref="C3:C4"/>
    <mergeCell ref="D3:H3"/>
    <mergeCell ref="I3:K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7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A1" sqref="A1:AD1"/>
    </sheetView>
  </sheetViews>
  <sheetFormatPr defaultColWidth="9.140625" defaultRowHeight="14.25" customHeight="1"/>
  <cols>
    <col min="1" max="1" width="8.57421875" style="12" customWidth="1"/>
    <col min="2" max="2" width="32.7109375" style="3" customWidth="1"/>
    <col min="3" max="3" width="16.28125" style="3" customWidth="1"/>
    <col min="4" max="4" width="17.140625" style="3" customWidth="1"/>
    <col min="5" max="5" width="15.57421875" style="3" customWidth="1"/>
    <col min="6" max="7" width="13.57421875" style="3" customWidth="1"/>
    <col min="8" max="8" width="19.7109375" style="3" customWidth="1"/>
    <col min="9" max="30" width="13.57421875" style="3" customWidth="1"/>
    <col min="31" max="16384" width="9.140625" style="3" customWidth="1"/>
  </cols>
  <sheetData>
    <row r="1" spans="1:30" ht="19.5" customHeight="1">
      <c r="A1" s="147" t="s">
        <v>477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s="12" customFormat="1" ht="18" customHeight="1">
      <c r="A2" s="48"/>
      <c r="B2" s="23" t="s">
        <v>475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24" t="s">
        <v>269</v>
      </c>
      <c r="S2" s="25" t="s">
        <v>252</v>
      </c>
      <c r="T2" s="49"/>
      <c r="U2" s="49"/>
      <c r="V2" s="49"/>
      <c r="W2" s="49"/>
      <c r="X2" s="49"/>
      <c r="Y2" s="25" t="s">
        <v>269</v>
      </c>
      <c r="Z2" s="49"/>
      <c r="AA2" s="25" t="s">
        <v>252</v>
      </c>
      <c r="AB2" s="49"/>
      <c r="AC2" s="49"/>
      <c r="AD2" s="49"/>
    </row>
    <row r="3" spans="1:30" ht="18" customHeight="1">
      <c r="A3" s="139" t="s">
        <v>39</v>
      </c>
      <c r="B3" s="150" t="s">
        <v>413</v>
      </c>
      <c r="C3" s="151" t="s">
        <v>329</v>
      </c>
      <c r="D3" s="152" t="s">
        <v>318</v>
      </c>
      <c r="E3" s="152"/>
      <c r="F3" s="152"/>
      <c r="G3" s="152"/>
      <c r="H3" s="152"/>
      <c r="I3" s="146" t="s">
        <v>481</v>
      </c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 t="s">
        <v>471</v>
      </c>
      <c r="U3" s="146"/>
      <c r="V3" s="146"/>
      <c r="W3" s="146"/>
      <c r="X3" s="146"/>
      <c r="Y3" s="146"/>
      <c r="Z3" s="146"/>
      <c r="AA3" s="146"/>
      <c r="AB3" s="146"/>
      <c r="AC3" s="146" t="s">
        <v>187</v>
      </c>
      <c r="AD3" s="146"/>
    </row>
    <row r="4" spans="1:30" ht="24" customHeight="1">
      <c r="A4" s="139"/>
      <c r="B4" s="150"/>
      <c r="C4" s="151"/>
      <c r="D4" s="50" t="s">
        <v>196</v>
      </c>
      <c r="E4" s="51" t="s">
        <v>340</v>
      </c>
      <c r="F4" s="50" t="s">
        <v>198</v>
      </c>
      <c r="G4" s="50" t="s">
        <v>15</v>
      </c>
      <c r="H4" s="51" t="s">
        <v>211</v>
      </c>
      <c r="I4" s="50" t="s">
        <v>196</v>
      </c>
      <c r="J4" s="50" t="s">
        <v>359</v>
      </c>
      <c r="K4" s="50" t="s">
        <v>144</v>
      </c>
      <c r="L4" s="50" t="s">
        <v>382</v>
      </c>
      <c r="M4" s="50" t="s">
        <v>100</v>
      </c>
      <c r="N4" s="50" t="s">
        <v>201</v>
      </c>
      <c r="O4" s="50" t="s">
        <v>331</v>
      </c>
      <c r="P4" s="50" t="s">
        <v>403</v>
      </c>
      <c r="Q4" s="50" t="s">
        <v>94</v>
      </c>
      <c r="R4" s="50" t="s">
        <v>26</v>
      </c>
      <c r="S4" s="50" t="s">
        <v>216</v>
      </c>
      <c r="T4" s="50" t="s">
        <v>196</v>
      </c>
      <c r="U4" s="50" t="s">
        <v>334</v>
      </c>
      <c r="V4" s="50" t="s">
        <v>440</v>
      </c>
      <c r="W4" s="50" t="s">
        <v>405</v>
      </c>
      <c r="X4" s="50" t="s">
        <v>470</v>
      </c>
      <c r="Y4" s="50" t="s">
        <v>132</v>
      </c>
      <c r="Z4" s="50" t="s">
        <v>408</v>
      </c>
      <c r="AA4" s="50" t="s">
        <v>49</v>
      </c>
      <c r="AB4" s="50" t="s">
        <v>132</v>
      </c>
      <c r="AC4" s="50" t="s">
        <v>196</v>
      </c>
      <c r="AD4" s="50" t="s">
        <v>362</v>
      </c>
    </row>
    <row r="5" spans="1:30" ht="13.5" customHeight="1">
      <c r="A5" s="28">
        <v>201</v>
      </c>
      <c r="B5" s="45" t="s">
        <v>32</v>
      </c>
      <c r="C5" s="52">
        <f aca="true" t="shared" si="0" ref="C5:C35">D5+I5+T5+AC5</f>
        <v>6496242</v>
      </c>
      <c r="D5" s="52">
        <f aca="true" t="shared" si="1" ref="D5:D35">SUM(E5:H5)</f>
        <v>4585948</v>
      </c>
      <c r="E5" s="52">
        <f>E6</f>
        <v>4179388</v>
      </c>
      <c r="F5" s="52">
        <f>F6</f>
        <v>0</v>
      </c>
      <c r="G5" s="52">
        <f>G6</f>
        <v>0</v>
      </c>
      <c r="H5" s="52">
        <f>H6</f>
        <v>406560</v>
      </c>
      <c r="I5" s="52">
        <f aca="true" t="shared" si="2" ref="I5:I35">SUM(J5:S5)</f>
        <v>1434254</v>
      </c>
      <c r="J5" s="52">
        <f aca="true" t="shared" si="3" ref="J5:S5">J6</f>
        <v>777754</v>
      </c>
      <c r="K5" s="52">
        <f t="shared" si="3"/>
        <v>74000</v>
      </c>
      <c r="L5" s="52">
        <f t="shared" si="3"/>
        <v>37000</v>
      </c>
      <c r="M5" s="52">
        <f t="shared" si="3"/>
        <v>0</v>
      </c>
      <c r="N5" s="52">
        <f t="shared" si="3"/>
        <v>0</v>
      </c>
      <c r="O5" s="52">
        <f t="shared" si="3"/>
        <v>259000</v>
      </c>
      <c r="P5" s="52">
        <f t="shared" si="3"/>
        <v>0</v>
      </c>
      <c r="Q5" s="52">
        <f t="shared" si="3"/>
        <v>80000</v>
      </c>
      <c r="R5" s="53">
        <f t="shared" si="3"/>
        <v>92500</v>
      </c>
      <c r="S5" s="53">
        <f t="shared" si="3"/>
        <v>114000</v>
      </c>
      <c r="T5" s="53">
        <f aca="true" t="shared" si="4" ref="T5:T35">SUM(U5:AB5)</f>
        <v>336040</v>
      </c>
      <c r="U5" s="53">
        <f aca="true" t="shared" si="5" ref="U5:AD5">U6</f>
        <v>0</v>
      </c>
      <c r="V5" s="53">
        <f t="shared" si="5"/>
        <v>57240</v>
      </c>
      <c r="W5" s="53">
        <f t="shared" si="5"/>
        <v>0</v>
      </c>
      <c r="X5" s="53">
        <f t="shared" si="5"/>
        <v>0</v>
      </c>
      <c r="Y5" s="53">
        <f t="shared" si="5"/>
        <v>278800</v>
      </c>
      <c r="Z5" s="53">
        <f t="shared" si="5"/>
        <v>0</v>
      </c>
      <c r="AA5" s="53">
        <f t="shared" si="5"/>
        <v>0</v>
      </c>
      <c r="AB5" s="53">
        <f t="shared" si="5"/>
        <v>0</v>
      </c>
      <c r="AC5" s="53">
        <f t="shared" si="5"/>
        <v>140000</v>
      </c>
      <c r="AD5" s="52">
        <f t="shared" si="5"/>
        <v>140000</v>
      </c>
    </row>
    <row r="6" spans="1:30" ht="13.5" customHeight="1">
      <c r="A6" s="28">
        <v>20103</v>
      </c>
      <c r="B6" s="45" t="s">
        <v>62</v>
      </c>
      <c r="C6" s="52">
        <f t="shared" si="0"/>
        <v>6496242</v>
      </c>
      <c r="D6" s="52">
        <f t="shared" si="1"/>
        <v>4585948</v>
      </c>
      <c r="E6" s="52">
        <f>E7+E8</f>
        <v>4179388</v>
      </c>
      <c r="F6" s="52">
        <f>F7+F8</f>
        <v>0</v>
      </c>
      <c r="G6" s="52">
        <f>G7+G8</f>
        <v>0</v>
      </c>
      <c r="H6" s="52">
        <f>H7+H8</f>
        <v>406560</v>
      </c>
      <c r="I6" s="52">
        <f t="shared" si="2"/>
        <v>1434254</v>
      </c>
      <c r="J6" s="52">
        <f aca="true" t="shared" si="6" ref="J6:S6">J7+J8</f>
        <v>777754</v>
      </c>
      <c r="K6" s="52">
        <f t="shared" si="6"/>
        <v>74000</v>
      </c>
      <c r="L6" s="52">
        <f t="shared" si="6"/>
        <v>37000</v>
      </c>
      <c r="M6" s="52">
        <f t="shared" si="6"/>
        <v>0</v>
      </c>
      <c r="N6" s="52">
        <f t="shared" si="6"/>
        <v>0</v>
      </c>
      <c r="O6" s="52">
        <f t="shared" si="6"/>
        <v>259000</v>
      </c>
      <c r="P6" s="52">
        <f t="shared" si="6"/>
        <v>0</v>
      </c>
      <c r="Q6" s="52">
        <f t="shared" si="6"/>
        <v>80000</v>
      </c>
      <c r="R6" s="52">
        <f t="shared" si="6"/>
        <v>92500</v>
      </c>
      <c r="S6" s="52">
        <f t="shared" si="6"/>
        <v>114000</v>
      </c>
      <c r="T6" s="52">
        <f t="shared" si="4"/>
        <v>336040</v>
      </c>
      <c r="U6" s="52">
        <f aca="true" t="shared" si="7" ref="U6:AD6">U7+U8</f>
        <v>0</v>
      </c>
      <c r="V6" s="52">
        <f t="shared" si="7"/>
        <v>57240</v>
      </c>
      <c r="W6" s="52">
        <f t="shared" si="7"/>
        <v>0</v>
      </c>
      <c r="X6" s="52">
        <f t="shared" si="7"/>
        <v>0</v>
      </c>
      <c r="Y6" s="52">
        <f t="shared" si="7"/>
        <v>278800</v>
      </c>
      <c r="Z6" s="52">
        <f t="shared" si="7"/>
        <v>0</v>
      </c>
      <c r="AA6" s="52">
        <f t="shared" si="7"/>
        <v>0</v>
      </c>
      <c r="AB6" s="52">
        <f t="shared" si="7"/>
        <v>0</v>
      </c>
      <c r="AC6" s="52">
        <f t="shared" si="7"/>
        <v>140000</v>
      </c>
      <c r="AD6" s="52">
        <f t="shared" si="7"/>
        <v>140000</v>
      </c>
    </row>
    <row r="7" spans="1:30" ht="13.5" customHeight="1">
      <c r="A7" s="28">
        <v>2010301</v>
      </c>
      <c r="B7" s="45" t="s">
        <v>238</v>
      </c>
      <c r="C7" s="52">
        <f t="shared" si="0"/>
        <v>6043013</v>
      </c>
      <c r="D7" s="52">
        <f t="shared" si="1"/>
        <v>4237624</v>
      </c>
      <c r="E7" s="52">
        <v>3839704</v>
      </c>
      <c r="F7" s="52">
        <v>0</v>
      </c>
      <c r="G7" s="52">
        <v>0</v>
      </c>
      <c r="H7" s="52">
        <v>397920</v>
      </c>
      <c r="I7" s="52">
        <f t="shared" si="2"/>
        <v>1333469</v>
      </c>
      <c r="J7" s="52">
        <v>726469</v>
      </c>
      <c r="K7" s="52">
        <v>68000</v>
      </c>
      <c r="L7" s="52">
        <v>34000</v>
      </c>
      <c r="M7" s="52">
        <v>0</v>
      </c>
      <c r="N7" s="52">
        <v>0</v>
      </c>
      <c r="O7" s="52">
        <v>238000</v>
      </c>
      <c r="P7" s="52">
        <v>0</v>
      </c>
      <c r="Q7" s="52">
        <v>80000</v>
      </c>
      <c r="R7" s="52">
        <v>85000</v>
      </c>
      <c r="S7" s="52">
        <v>102000</v>
      </c>
      <c r="T7" s="52">
        <f t="shared" si="4"/>
        <v>335920</v>
      </c>
      <c r="U7" s="52">
        <v>0</v>
      </c>
      <c r="V7" s="52">
        <v>57120</v>
      </c>
      <c r="W7" s="52">
        <v>0</v>
      </c>
      <c r="X7" s="52">
        <v>0</v>
      </c>
      <c r="Y7" s="52">
        <v>278800</v>
      </c>
      <c r="Z7" s="52">
        <v>0</v>
      </c>
      <c r="AA7" s="52">
        <v>0</v>
      </c>
      <c r="AB7" s="52">
        <v>0</v>
      </c>
      <c r="AC7" s="52">
        <f>AD7</f>
        <v>136000</v>
      </c>
      <c r="AD7" s="52">
        <v>136000</v>
      </c>
    </row>
    <row r="8" spans="1:30" ht="13.5" customHeight="1">
      <c r="A8" s="28">
        <v>2010306</v>
      </c>
      <c r="B8" s="45" t="s">
        <v>369</v>
      </c>
      <c r="C8" s="52">
        <f t="shared" si="0"/>
        <v>453229</v>
      </c>
      <c r="D8" s="52">
        <f t="shared" si="1"/>
        <v>348324</v>
      </c>
      <c r="E8" s="52">
        <v>339684</v>
      </c>
      <c r="F8" s="52">
        <v>0</v>
      </c>
      <c r="G8" s="52">
        <v>0</v>
      </c>
      <c r="H8" s="52">
        <v>8640</v>
      </c>
      <c r="I8" s="52">
        <f t="shared" si="2"/>
        <v>100785</v>
      </c>
      <c r="J8" s="52">
        <v>51285</v>
      </c>
      <c r="K8" s="52">
        <v>6000</v>
      </c>
      <c r="L8" s="52">
        <v>3000</v>
      </c>
      <c r="M8" s="52">
        <v>0</v>
      </c>
      <c r="N8" s="52">
        <v>0</v>
      </c>
      <c r="O8" s="52">
        <v>21000</v>
      </c>
      <c r="P8" s="52">
        <v>0</v>
      </c>
      <c r="Q8" s="52">
        <v>0</v>
      </c>
      <c r="R8" s="52">
        <v>7500</v>
      </c>
      <c r="S8" s="52">
        <v>12000</v>
      </c>
      <c r="T8" s="52">
        <f t="shared" si="4"/>
        <v>120</v>
      </c>
      <c r="U8" s="52">
        <v>0</v>
      </c>
      <c r="V8" s="52">
        <v>120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f>AD8</f>
        <v>4000</v>
      </c>
      <c r="AD8" s="52">
        <v>4000</v>
      </c>
    </row>
    <row r="9" spans="1:30" ht="13.5" customHeight="1">
      <c r="A9" s="28">
        <v>204</v>
      </c>
      <c r="B9" s="45" t="s">
        <v>162</v>
      </c>
      <c r="C9" s="52">
        <f t="shared" si="0"/>
        <v>195459</v>
      </c>
      <c r="D9" s="52">
        <f t="shared" si="1"/>
        <v>151771</v>
      </c>
      <c r="E9" s="52">
        <f aca="true" t="shared" si="8" ref="E9:H10">E10</f>
        <v>148891</v>
      </c>
      <c r="F9" s="52">
        <f t="shared" si="8"/>
        <v>0</v>
      </c>
      <c r="G9" s="52">
        <f t="shared" si="8"/>
        <v>0</v>
      </c>
      <c r="H9" s="52">
        <f t="shared" si="8"/>
        <v>2880</v>
      </c>
      <c r="I9" s="52">
        <f t="shared" si="2"/>
        <v>38688</v>
      </c>
      <c r="J9" s="52">
        <f aca="true" t="shared" si="9" ref="J9:S10">J10</f>
        <v>24188</v>
      </c>
      <c r="K9" s="52">
        <f t="shared" si="9"/>
        <v>2000</v>
      </c>
      <c r="L9" s="52">
        <f t="shared" si="9"/>
        <v>1000</v>
      </c>
      <c r="M9" s="52">
        <f t="shared" si="9"/>
        <v>0</v>
      </c>
      <c r="N9" s="52">
        <f t="shared" si="9"/>
        <v>0</v>
      </c>
      <c r="O9" s="52">
        <f t="shared" si="9"/>
        <v>7000</v>
      </c>
      <c r="P9" s="52">
        <f t="shared" si="9"/>
        <v>0</v>
      </c>
      <c r="Q9" s="52">
        <f t="shared" si="9"/>
        <v>0</v>
      </c>
      <c r="R9" s="52">
        <f t="shared" si="9"/>
        <v>2500</v>
      </c>
      <c r="S9" s="52">
        <f t="shared" si="9"/>
        <v>2000</v>
      </c>
      <c r="T9" s="52">
        <f t="shared" si="4"/>
        <v>0</v>
      </c>
      <c r="U9" s="52">
        <f aca="true" t="shared" si="10" ref="U9:AD10">U10</f>
        <v>0</v>
      </c>
      <c r="V9" s="52">
        <f t="shared" si="10"/>
        <v>0</v>
      </c>
      <c r="W9" s="52">
        <f t="shared" si="10"/>
        <v>0</v>
      </c>
      <c r="X9" s="52">
        <f t="shared" si="10"/>
        <v>0</v>
      </c>
      <c r="Y9" s="52">
        <f t="shared" si="10"/>
        <v>0</v>
      </c>
      <c r="Z9" s="52">
        <f t="shared" si="10"/>
        <v>0</v>
      </c>
      <c r="AA9" s="52">
        <f t="shared" si="10"/>
        <v>0</v>
      </c>
      <c r="AB9" s="52">
        <f t="shared" si="10"/>
        <v>0</v>
      </c>
      <c r="AC9" s="52">
        <f t="shared" si="10"/>
        <v>5000</v>
      </c>
      <c r="AD9" s="52">
        <f t="shared" si="10"/>
        <v>5000</v>
      </c>
    </row>
    <row r="10" spans="1:30" ht="13.5" customHeight="1">
      <c r="A10" s="28">
        <v>20406</v>
      </c>
      <c r="B10" s="45" t="s">
        <v>212</v>
      </c>
      <c r="C10" s="52">
        <f t="shared" si="0"/>
        <v>195459</v>
      </c>
      <c r="D10" s="52">
        <f t="shared" si="1"/>
        <v>151771</v>
      </c>
      <c r="E10" s="52">
        <f t="shared" si="8"/>
        <v>148891</v>
      </c>
      <c r="F10" s="52">
        <f t="shared" si="8"/>
        <v>0</v>
      </c>
      <c r="G10" s="52">
        <f t="shared" si="8"/>
        <v>0</v>
      </c>
      <c r="H10" s="52">
        <f t="shared" si="8"/>
        <v>2880</v>
      </c>
      <c r="I10" s="52">
        <f t="shared" si="2"/>
        <v>38688</v>
      </c>
      <c r="J10" s="52">
        <f t="shared" si="9"/>
        <v>24188</v>
      </c>
      <c r="K10" s="52">
        <f t="shared" si="9"/>
        <v>2000</v>
      </c>
      <c r="L10" s="52">
        <f t="shared" si="9"/>
        <v>1000</v>
      </c>
      <c r="M10" s="52">
        <f t="shared" si="9"/>
        <v>0</v>
      </c>
      <c r="N10" s="52">
        <f t="shared" si="9"/>
        <v>0</v>
      </c>
      <c r="O10" s="52">
        <f t="shared" si="9"/>
        <v>7000</v>
      </c>
      <c r="P10" s="52">
        <f t="shared" si="9"/>
        <v>0</v>
      </c>
      <c r="Q10" s="52">
        <f t="shared" si="9"/>
        <v>0</v>
      </c>
      <c r="R10" s="52">
        <f t="shared" si="9"/>
        <v>2500</v>
      </c>
      <c r="S10" s="52">
        <f t="shared" si="9"/>
        <v>2000</v>
      </c>
      <c r="T10" s="52">
        <f t="shared" si="4"/>
        <v>0</v>
      </c>
      <c r="U10" s="52">
        <f t="shared" si="10"/>
        <v>0</v>
      </c>
      <c r="V10" s="52">
        <f t="shared" si="10"/>
        <v>0</v>
      </c>
      <c r="W10" s="52">
        <f t="shared" si="10"/>
        <v>0</v>
      </c>
      <c r="X10" s="52">
        <f t="shared" si="10"/>
        <v>0</v>
      </c>
      <c r="Y10" s="52">
        <f t="shared" si="10"/>
        <v>0</v>
      </c>
      <c r="Z10" s="52">
        <f t="shared" si="10"/>
        <v>0</v>
      </c>
      <c r="AA10" s="52">
        <f t="shared" si="10"/>
        <v>0</v>
      </c>
      <c r="AB10" s="52">
        <f t="shared" si="10"/>
        <v>0</v>
      </c>
      <c r="AC10" s="52">
        <f t="shared" si="10"/>
        <v>5000</v>
      </c>
      <c r="AD10" s="52">
        <f t="shared" si="10"/>
        <v>5000</v>
      </c>
    </row>
    <row r="11" spans="1:30" ht="13.5" customHeight="1">
      <c r="A11" s="28">
        <v>2040601</v>
      </c>
      <c r="B11" s="45" t="s">
        <v>121</v>
      </c>
      <c r="C11" s="52">
        <f t="shared" si="0"/>
        <v>195459</v>
      </c>
      <c r="D11" s="52">
        <f t="shared" si="1"/>
        <v>151771</v>
      </c>
      <c r="E11" s="52">
        <v>148891</v>
      </c>
      <c r="F11" s="52">
        <v>0</v>
      </c>
      <c r="G11" s="52">
        <v>0</v>
      </c>
      <c r="H11" s="52">
        <v>2880</v>
      </c>
      <c r="I11" s="52">
        <f t="shared" si="2"/>
        <v>38688</v>
      </c>
      <c r="J11" s="52">
        <v>24188</v>
      </c>
      <c r="K11" s="52">
        <v>2000</v>
      </c>
      <c r="L11" s="52">
        <v>1000</v>
      </c>
      <c r="M11" s="52">
        <v>0</v>
      </c>
      <c r="N11" s="52">
        <v>0</v>
      </c>
      <c r="O11" s="52">
        <v>7000</v>
      </c>
      <c r="P11" s="52">
        <v>0</v>
      </c>
      <c r="Q11" s="52">
        <v>0</v>
      </c>
      <c r="R11" s="52">
        <v>2500</v>
      </c>
      <c r="S11" s="52">
        <v>2000</v>
      </c>
      <c r="T11" s="52">
        <f t="shared" si="4"/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f>AD11</f>
        <v>5000</v>
      </c>
      <c r="AD11" s="52">
        <v>5000</v>
      </c>
    </row>
    <row r="12" spans="1:30" ht="13.5" customHeight="1">
      <c r="A12" s="28">
        <v>208</v>
      </c>
      <c r="B12" s="45" t="s">
        <v>350</v>
      </c>
      <c r="C12" s="52">
        <f t="shared" si="0"/>
        <v>2173373.8</v>
      </c>
      <c r="D12" s="52">
        <f t="shared" si="1"/>
        <v>1855333.8</v>
      </c>
      <c r="E12" s="52">
        <f>E13+E15+E20</f>
        <v>1003860</v>
      </c>
      <c r="F12" s="52">
        <f>F13+F15+F20</f>
        <v>825553.8</v>
      </c>
      <c r="G12" s="52">
        <f>G13+G15+G20</f>
        <v>0</v>
      </c>
      <c r="H12" s="52">
        <f>H13+H15+H20</f>
        <v>25920</v>
      </c>
      <c r="I12" s="52">
        <f t="shared" si="2"/>
        <v>305080</v>
      </c>
      <c r="J12" s="52">
        <f aca="true" t="shared" si="11" ref="J12:S12">J13+J15+J20</f>
        <v>156580</v>
      </c>
      <c r="K12" s="52">
        <f t="shared" si="11"/>
        <v>18000</v>
      </c>
      <c r="L12" s="52">
        <f t="shared" si="11"/>
        <v>9000</v>
      </c>
      <c r="M12" s="52">
        <f t="shared" si="11"/>
        <v>0</v>
      </c>
      <c r="N12" s="52">
        <f t="shared" si="11"/>
        <v>0</v>
      </c>
      <c r="O12" s="52">
        <f t="shared" si="11"/>
        <v>63000</v>
      </c>
      <c r="P12" s="52">
        <f t="shared" si="11"/>
        <v>0</v>
      </c>
      <c r="Q12" s="52">
        <f t="shared" si="11"/>
        <v>0</v>
      </c>
      <c r="R12" s="52">
        <f t="shared" si="11"/>
        <v>22500</v>
      </c>
      <c r="S12" s="52">
        <f t="shared" si="11"/>
        <v>36000</v>
      </c>
      <c r="T12" s="52">
        <f t="shared" si="4"/>
        <v>3960</v>
      </c>
      <c r="U12" s="52">
        <f aca="true" t="shared" si="12" ref="U12:AD12">U13+U15+U20</f>
        <v>3840</v>
      </c>
      <c r="V12" s="52">
        <f t="shared" si="12"/>
        <v>120</v>
      </c>
      <c r="W12" s="52">
        <f t="shared" si="12"/>
        <v>0</v>
      </c>
      <c r="X12" s="52">
        <f t="shared" si="12"/>
        <v>0</v>
      </c>
      <c r="Y12" s="52">
        <f t="shared" si="12"/>
        <v>0</v>
      </c>
      <c r="Z12" s="52">
        <f t="shared" si="12"/>
        <v>0</v>
      </c>
      <c r="AA12" s="52">
        <f t="shared" si="12"/>
        <v>0</v>
      </c>
      <c r="AB12" s="52">
        <f t="shared" si="12"/>
        <v>0</v>
      </c>
      <c r="AC12" s="52">
        <f t="shared" si="12"/>
        <v>9000</v>
      </c>
      <c r="AD12" s="52">
        <f t="shared" si="12"/>
        <v>9000</v>
      </c>
    </row>
    <row r="13" spans="1:30" ht="13.5" customHeight="1">
      <c r="A13" s="28">
        <v>20801</v>
      </c>
      <c r="B13" s="45" t="s">
        <v>248</v>
      </c>
      <c r="C13" s="52">
        <f t="shared" si="0"/>
        <v>1343980</v>
      </c>
      <c r="D13" s="52">
        <f t="shared" si="1"/>
        <v>1029780</v>
      </c>
      <c r="E13" s="52">
        <f>E14</f>
        <v>1003860</v>
      </c>
      <c r="F13" s="52">
        <f>F14</f>
        <v>0</v>
      </c>
      <c r="G13" s="52">
        <f>G14</f>
        <v>0</v>
      </c>
      <c r="H13" s="52">
        <f>H14</f>
        <v>25920</v>
      </c>
      <c r="I13" s="52">
        <f t="shared" si="2"/>
        <v>305080</v>
      </c>
      <c r="J13" s="52">
        <f aca="true" t="shared" si="13" ref="J13:S13">J14</f>
        <v>156580</v>
      </c>
      <c r="K13" s="52">
        <f t="shared" si="13"/>
        <v>18000</v>
      </c>
      <c r="L13" s="52">
        <f t="shared" si="13"/>
        <v>9000</v>
      </c>
      <c r="M13" s="52">
        <f t="shared" si="13"/>
        <v>0</v>
      </c>
      <c r="N13" s="52">
        <f t="shared" si="13"/>
        <v>0</v>
      </c>
      <c r="O13" s="52">
        <f t="shared" si="13"/>
        <v>63000</v>
      </c>
      <c r="P13" s="52">
        <f t="shared" si="13"/>
        <v>0</v>
      </c>
      <c r="Q13" s="52">
        <f t="shared" si="13"/>
        <v>0</v>
      </c>
      <c r="R13" s="52">
        <f t="shared" si="13"/>
        <v>22500</v>
      </c>
      <c r="S13" s="52">
        <f t="shared" si="13"/>
        <v>36000</v>
      </c>
      <c r="T13" s="52">
        <f t="shared" si="4"/>
        <v>120</v>
      </c>
      <c r="U13" s="52">
        <f aca="true" t="shared" si="14" ref="U13:AD13">U14</f>
        <v>0</v>
      </c>
      <c r="V13" s="52">
        <f t="shared" si="14"/>
        <v>120</v>
      </c>
      <c r="W13" s="52">
        <f t="shared" si="14"/>
        <v>0</v>
      </c>
      <c r="X13" s="52">
        <f t="shared" si="14"/>
        <v>0</v>
      </c>
      <c r="Y13" s="52">
        <f t="shared" si="14"/>
        <v>0</v>
      </c>
      <c r="Z13" s="52">
        <f t="shared" si="14"/>
        <v>0</v>
      </c>
      <c r="AA13" s="52">
        <f t="shared" si="14"/>
        <v>0</v>
      </c>
      <c r="AB13" s="52">
        <f t="shared" si="14"/>
        <v>0</v>
      </c>
      <c r="AC13" s="52">
        <f t="shared" si="14"/>
        <v>9000</v>
      </c>
      <c r="AD13" s="52">
        <f t="shared" si="14"/>
        <v>9000</v>
      </c>
    </row>
    <row r="14" spans="1:30" ht="13.5" customHeight="1">
      <c r="A14" s="28">
        <v>2080104</v>
      </c>
      <c r="B14" s="45" t="s">
        <v>122</v>
      </c>
      <c r="C14" s="52">
        <f t="shared" si="0"/>
        <v>1343980</v>
      </c>
      <c r="D14" s="52">
        <f t="shared" si="1"/>
        <v>1029780</v>
      </c>
      <c r="E14" s="52">
        <v>1003860</v>
      </c>
      <c r="F14" s="52">
        <v>0</v>
      </c>
      <c r="G14" s="52">
        <v>0</v>
      </c>
      <c r="H14" s="52">
        <v>25920</v>
      </c>
      <c r="I14" s="52">
        <f t="shared" si="2"/>
        <v>305080</v>
      </c>
      <c r="J14" s="52">
        <v>156580</v>
      </c>
      <c r="K14" s="52">
        <v>18000</v>
      </c>
      <c r="L14" s="52">
        <v>9000</v>
      </c>
      <c r="M14" s="52">
        <v>0</v>
      </c>
      <c r="N14" s="52">
        <v>0</v>
      </c>
      <c r="O14" s="52">
        <v>63000</v>
      </c>
      <c r="P14" s="52">
        <v>0</v>
      </c>
      <c r="Q14" s="52">
        <v>0</v>
      </c>
      <c r="R14" s="52">
        <v>22500</v>
      </c>
      <c r="S14" s="52">
        <v>36000</v>
      </c>
      <c r="T14" s="52">
        <f t="shared" si="4"/>
        <v>120</v>
      </c>
      <c r="U14" s="52">
        <v>0</v>
      </c>
      <c r="V14" s="52">
        <v>120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f>AD14</f>
        <v>9000</v>
      </c>
      <c r="AD14" s="52">
        <v>9000</v>
      </c>
    </row>
    <row r="15" spans="1:30" ht="13.5" customHeight="1">
      <c r="A15" s="28">
        <v>20805</v>
      </c>
      <c r="B15" s="45" t="s">
        <v>268</v>
      </c>
      <c r="C15" s="52">
        <f t="shared" si="0"/>
        <v>753446.56</v>
      </c>
      <c r="D15" s="52">
        <f t="shared" si="1"/>
        <v>749606.56</v>
      </c>
      <c r="E15" s="52">
        <f>SUM(E16:E19)</f>
        <v>0</v>
      </c>
      <c r="F15" s="52">
        <f>SUM(F16:F19)</f>
        <v>749606.56</v>
      </c>
      <c r="G15" s="52">
        <f>SUM(G16:G19)</f>
        <v>0</v>
      </c>
      <c r="H15" s="52">
        <f>SUM(H16:H19)</f>
        <v>0</v>
      </c>
      <c r="I15" s="52">
        <f t="shared" si="2"/>
        <v>0</v>
      </c>
      <c r="J15" s="52">
        <f aca="true" t="shared" si="15" ref="J15:S15">SUM(J16:J19)</f>
        <v>0</v>
      </c>
      <c r="K15" s="52">
        <f t="shared" si="15"/>
        <v>0</v>
      </c>
      <c r="L15" s="52">
        <f t="shared" si="15"/>
        <v>0</v>
      </c>
      <c r="M15" s="52">
        <f t="shared" si="15"/>
        <v>0</v>
      </c>
      <c r="N15" s="52">
        <f t="shared" si="15"/>
        <v>0</v>
      </c>
      <c r="O15" s="52">
        <f t="shared" si="15"/>
        <v>0</v>
      </c>
      <c r="P15" s="52">
        <f t="shared" si="15"/>
        <v>0</v>
      </c>
      <c r="Q15" s="52">
        <f t="shared" si="15"/>
        <v>0</v>
      </c>
      <c r="R15" s="52">
        <f t="shared" si="15"/>
        <v>0</v>
      </c>
      <c r="S15" s="52">
        <f t="shared" si="15"/>
        <v>0</v>
      </c>
      <c r="T15" s="52">
        <f t="shared" si="4"/>
        <v>3840</v>
      </c>
      <c r="U15" s="52">
        <f aca="true" t="shared" si="16" ref="U15:AD15">SUM(U16:U19)</f>
        <v>3840</v>
      </c>
      <c r="V15" s="52">
        <f t="shared" si="16"/>
        <v>0</v>
      </c>
      <c r="W15" s="52">
        <f t="shared" si="16"/>
        <v>0</v>
      </c>
      <c r="X15" s="52">
        <f t="shared" si="16"/>
        <v>0</v>
      </c>
      <c r="Y15" s="52">
        <f t="shared" si="16"/>
        <v>0</v>
      </c>
      <c r="Z15" s="52">
        <f t="shared" si="16"/>
        <v>0</v>
      </c>
      <c r="AA15" s="52">
        <f t="shared" si="16"/>
        <v>0</v>
      </c>
      <c r="AB15" s="52">
        <f t="shared" si="16"/>
        <v>0</v>
      </c>
      <c r="AC15" s="52">
        <f t="shared" si="16"/>
        <v>0</v>
      </c>
      <c r="AD15" s="52">
        <f t="shared" si="16"/>
        <v>0</v>
      </c>
    </row>
    <row r="16" spans="1:30" ht="13.5" customHeight="1">
      <c r="A16" s="28">
        <v>2080501</v>
      </c>
      <c r="B16" s="45" t="s">
        <v>88</v>
      </c>
      <c r="C16" s="52">
        <f t="shared" si="0"/>
        <v>3840</v>
      </c>
      <c r="D16" s="52">
        <f t="shared" si="1"/>
        <v>0</v>
      </c>
      <c r="E16" s="52">
        <v>0</v>
      </c>
      <c r="F16" s="52">
        <v>0</v>
      </c>
      <c r="G16" s="52">
        <v>0</v>
      </c>
      <c r="H16" s="52">
        <v>0</v>
      </c>
      <c r="I16" s="52">
        <f t="shared" si="2"/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f t="shared" si="4"/>
        <v>3840</v>
      </c>
      <c r="U16" s="52">
        <v>3840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f>AD16</f>
        <v>0</v>
      </c>
      <c r="AD16" s="52">
        <v>0</v>
      </c>
    </row>
    <row r="17" spans="1:30" ht="13.5" customHeight="1">
      <c r="A17" s="28">
        <v>2080502</v>
      </c>
      <c r="B17" s="45" t="s">
        <v>424</v>
      </c>
      <c r="C17" s="52">
        <f t="shared" si="0"/>
        <v>0</v>
      </c>
      <c r="D17" s="52">
        <f t="shared" si="1"/>
        <v>0</v>
      </c>
      <c r="E17" s="52">
        <v>0</v>
      </c>
      <c r="F17" s="52">
        <v>0</v>
      </c>
      <c r="G17" s="52">
        <v>0</v>
      </c>
      <c r="H17" s="52">
        <v>0</v>
      </c>
      <c r="I17" s="52">
        <f t="shared" si="2"/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f t="shared" si="4"/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f>AD17</f>
        <v>0</v>
      </c>
      <c r="AD17" s="52">
        <v>0</v>
      </c>
    </row>
    <row r="18" spans="1:30" ht="13.5" customHeight="1">
      <c r="A18" s="28">
        <v>2080505</v>
      </c>
      <c r="B18" s="45" t="s">
        <v>45</v>
      </c>
      <c r="C18" s="52">
        <f t="shared" si="0"/>
        <v>675086.56</v>
      </c>
      <c r="D18" s="52">
        <f t="shared" si="1"/>
        <v>675086.56</v>
      </c>
      <c r="E18" s="52">
        <v>0</v>
      </c>
      <c r="F18" s="52">
        <v>675086.56</v>
      </c>
      <c r="G18" s="52">
        <v>0</v>
      </c>
      <c r="H18" s="52">
        <v>0</v>
      </c>
      <c r="I18" s="52">
        <f t="shared" si="2"/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f t="shared" si="4"/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f>AD18</f>
        <v>0</v>
      </c>
      <c r="AD18" s="52">
        <v>0</v>
      </c>
    </row>
    <row r="19" spans="1:30" ht="13.5" customHeight="1">
      <c r="A19" s="28">
        <v>2080506</v>
      </c>
      <c r="B19" s="45" t="s">
        <v>355</v>
      </c>
      <c r="C19" s="52">
        <f t="shared" si="0"/>
        <v>74520</v>
      </c>
      <c r="D19" s="52">
        <f t="shared" si="1"/>
        <v>74520</v>
      </c>
      <c r="E19" s="52">
        <v>0</v>
      </c>
      <c r="F19" s="52">
        <v>74520</v>
      </c>
      <c r="G19" s="52">
        <v>0</v>
      </c>
      <c r="H19" s="52">
        <v>0</v>
      </c>
      <c r="I19" s="52">
        <f t="shared" si="2"/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f t="shared" si="4"/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f>AD19</f>
        <v>0</v>
      </c>
      <c r="AD19" s="52">
        <v>0</v>
      </c>
    </row>
    <row r="20" spans="1:30" ht="13.5" customHeight="1">
      <c r="A20" s="28">
        <v>20899</v>
      </c>
      <c r="B20" s="45" t="s">
        <v>345</v>
      </c>
      <c r="C20" s="52">
        <f t="shared" si="0"/>
        <v>75947.24</v>
      </c>
      <c r="D20" s="52">
        <f t="shared" si="1"/>
        <v>75947.24</v>
      </c>
      <c r="E20" s="52">
        <f>E21</f>
        <v>0</v>
      </c>
      <c r="F20" s="52">
        <f>F21</f>
        <v>75947.24</v>
      </c>
      <c r="G20" s="52">
        <f>G21</f>
        <v>0</v>
      </c>
      <c r="H20" s="52">
        <f>H21</f>
        <v>0</v>
      </c>
      <c r="I20" s="52">
        <f t="shared" si="2"/>
        <v>0</v>
      </c>
      <c r="J20" s="52">
        <f aca="true" t="shared" si="17" ref="J20:S20">J21</f>
        <v>0</v>
      </c>
      <c r="K20" s="52">
        <f t="shared" si="17"/>
        <v>0</v>
      </c>
      <c r="L20" s="52">
        <f t="shared" si="17"/>
        <v>0</v>
      </c>
      <c r="M20" s="52">
        <f t="shared" si="17"/>
        <v>0</v>
      </c>
      <c r="N20" s="52">
        <f t="shared" si="17"/>
        <v>0</v>
      </c>
      <c r="O20" s="52">
        <f t="shared" si="17"/>
        <v>0</v>
      </c>
      <c r="P20" s="52">
        <f t="shared" si="17"/>
        <v>0</v>
      </c>
      <c r="Q20" s="52">
        <f t="shared" si="17"/>
        <v>0</v>
      </c>
      <c r="R20" s="52">
        <f t="shared" si="17"/>
        <v>0</v>
      </c>
      <c r="S20" s="52">
        <f t="shared" si="17"/>
        <v>0</v>
      </c>
      <c r="T20" s="52">
        <f t="shared" si="4"/>
        <v>0</v>
      </c>
      <c r="U20" s="52">
        <f aca="true" t="shared" si="18" ref="U20:AD20">U21</f>
        <v>0</v>
      </c>
      <c r="V20" s="52">
        <f t="shared" si="18"/>
        <v>0</v>
      </c>
      <c r="W20" s="52">
        <f t="shared" si="18"/>
        <v>0</v>
      </c>
      <c r="X20" s="52">
        <f t="shared" si="18"/>
        <v>0</v>
      </c>
      <c r="Y20" s="52">
        <f t="shared" si="18"/>
        <v>0</v>
      </c>
      <c r="Z20" s="52">
        <f t="shared" si="18"/>
        <v>0</v>
      </c>
      <c r="AA20" s="52">
        <f t="shared" si="18"/>
        <v>0</v>
      </c>
      <c r="AB20" s="52">
        <f t="shared" si="18"/>
        <v>0</v>
      </c>
      <c r="AC20" s="52">
        <f t="shared" si="18"/>
        <v>0</v>
      </c>
      <c r="AD20" s="52">
        <f t="shared" si="18"/>
        <v>0</v>
      </c>
    </row>
    <row r="21" spans="1:30" ht="13.5" customHeight="1">
      <c r="A21" s="28">
        <v>2089901</v>
      </c>
      <c r="B21" s="45" t="s">
        <v>335</v>
      </c>
      <c r="C21" s="52">
        <f t="shared" si="0"/>
        <v>75947.24</v>
      </c>
      <c r="D21" s="52">
        <f t="shared" si="1"/>
        <v>75947.24</v>
      </c>
      <c r="E21" s="52">
        <v>0</v>
      </c>
      <c r="F21" s="52">
        <v>75947.24</v>
      </c>
      <c r="G21" s="52">
        <v>0</v>
      </c>
      <c r="H21" s="52">
        <v>0</v>
      </c>
      <c r="I21" s="52">
        <f t="shared" si="2"/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f t="shared" si="4"/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f>AD21</f>
        <v>0</v>
      </c>
      <c r="AD21" s="52">
        <v>0</v>
      </c>
    </row>
    <row r="22" spans="1:30" ht="13.5" customHeight="1">
      <c r="A22" s="28">
        <v>210</v>
      </c>
      <c r="B22" s="45" t="s">
        <v>342</v>
      </c>
      <c r="C22" s="52">
        <f t="shared" si="0"/>
        <v>469054.92000000004</v>
      </c>
      <c r="D22" s="52">
        <f t="shared" si="1"/>
        <v>469054.92000000004</v>
      </c>
      <c r="E22" s="52">
        <f>E23</f>
        <v>0</v>
      </c>
      <c r="F22" s="52">
        <f>F23</f>
        <v>469054.92000000004</v>
      </c>
      <c r="G22" s="52">
        <f>G23</f>
        <v>0</v>
      </c>
      <c r="H22" s="52">
        <f>H23</f>
        <v>0</v>
      </c>
      <c r="I22" s="52">
        <f t="shared" si="2"/>
        <v>0</v>
      </c>
      <c r="J22" s="52">
        <f aca="true" t="shared" si="19" ref="J22:S22">J23</f>
        <v>0</v>
      </c>
      <c r="K22" s="52">
        <f t="shared" si="19"/>
        <v>0</v>
      </c>
      <c r="L22" s="52">
        <f t="shared" si="19"/>
        <v>0</v>
      </c>
      <c r="M22" s="52">
        <f t="shared" si="19"/>
        <v>0</v>
      </c>
      <c r="N22" s="52">
        <f t="shared" si="19"/>
        <v>0</v>
      </c>
      <c r="O22" s="52">
        <f t="shared" si="19"/>
        <v>0</v>
      </c>
      <c r="P22" s="52">
        <f t="shared" si="19"/>
        <v>0</v>
      </c>
      <c r="Q22" s="52">
        <f t="shared" si="19"/>
        <v>0</v>
      </c>
      <c r="R22" s="52">
        <f t="shared" si="19"/>
        <v>0</v>
      </c>
      <c r="S22" s="52">
        <f t="shared" si="19"/>
        <v>0</v>
      </c>
      <c r="T22" s="52">
        <f t="shared" si="4"/>
        <v>0</v>
      </c>
      <c r="U22" s="52">
        <f aca="true" t="shared" si="20" ref="U22:AD22">U23</f>
        <v>0</v>
      </c>
      <c r="V22" s="52">
        <f t="shared" si="20"/>
        <v>0</v>
      </c>
      <c r="W22" s="52">
        <f t="shared" si="20"/>
        <v>0</v>
      </c>
      <c r="X22" s="52">
        <f t="shared" si="20"/>
        <v>0</v>
      </c>
      <c r="Y22" s="52">
        <f t="shared" si="20"/>
        <v>0</v>
      </c>
      <c r="Z22" s="52">
        <f t="shared" si="20"/>
        <v>0</v>
      </c>
      <c r="AA22" s="52">
        <f t="shared" si="20"/>
        <v>0</v>
      </c>
      <c r="AB22" s="52">
        <f t="shared" si="20"/>
        <v>0</v>
      </c>
      <c r="AC22" s="52">
        <f t="shared" si="20"/>
        <v>0</v>
      </c>
      <c r="AD22" s="52">
        <f t="shared" si="20"/>
        <v>0</v>
      </c>
    </row>
    <row r="23" spans="1:30" ht="13.5" customHeight="1">
      <c r="A23" s="18">
        <v>21011</v>
      </c>
      <c r="B23" s="46" t="s">
        <v>311</v>
      </c>
      <c r="C23" s="52">
        <f t="shared" si="0"/>
        <v>469054.92000000004</v>
      </c>
      <c r="D23" s="52">
        <f t="shared" si="1"/>
        <v>469054.92000000004</v>
      </c>
      <c r="E23" s="52">
        <f>SUM(E24:E26)</f>
        <v>0</v>
      </c>
      <c r="F23" s="52">
        <f>SUM(F24:F26)</f>
        <v>469054.92000000004</v>
      </c>
      <c r="G23" s="52">
        <f>SUM(G24:G26)</f>
        <v>0</v>
      </c>
      <c r="H23" s="52">
        <f>SUM(H24:H26)</f>
        <v>0</v>
      </c>
      <c r="I23" s="52">
        <f t="shared" si="2"/>
        <v>0</v>
      </c>
      <c r="J23" s="52">
        <f aca="true" t="shared" si="21" ref="J23:S23">SUM(J24:J26)</f>
        <v>0</v>
      </c>
      <c r="K23" s="52">
        <f t="shared" si="21"/>
        <v>0</v>
      </c>
      <c r="L23" s="52">
        <f t="shared" si="21"/>
        <v>0</v>
      </c>
      <c r="M23" s="52">
        <f t="shared" si="21"/>
        <v>0</v>
      </c>
      <c r="N23" s="52">
        <f t="shared" si="21"/>
        <v>0</v>
      </c>
      <c r="O23" s="52">
        <f t="shared" si="21"/>
        <v>0</v>
      </c>
      <c r="P23" s="52">
        <f t="shared" si="21"/>
        <v>0</v>
      </c>
      <c r="Q23" s="52">
        <f t="shared" si="21"/>
        <v>0</v>
      </c>
      <c r="R23" s="52">
        <f t="shared" si="21"/>
        <v>0</v>
      </c>
      <c r="S23" s="52">
        <f t="shared" si="21"/>
        <v>0</v>
      </c>
      <c r="T23" s="52">
        <f t="shared" si="4"/>
        <v>0</v>
      </c>
      <c r="U23" s="52">
        <f aca="true" t="shared" si="22" ref="U23:AD23">SUM(U24:U26)</f>
        <v>0</v>
      </c>
      <c r="V23" s="52">
        <f t="shared" si="22"/>
        <v>0</v>
      </c>
      <c r="W23" s="52">
        <f t="shared" si="22"/>
        <v>0</v>
      </c>
      <c r="X23" s="52">
        <f t="shared" si="22"/>
        <v>0</v>
      </c>
      <c r="Y23" s="52">
        <f t="shared" si="22"/>
        <v>0</v>
      </c>
      <c r="Z23" s="52">
        <f t="shared" si="22"/>
        <v>0</v>
      </c>
      <c r="AA23" s="52">
        <f t="shared" si="22"/>
        <v>0</v>
      </c>
      <c r="AB23" s="52">
        <f t="shared" si="22"/>
        <v>0</v>
      </c>
      <c r="AC23" s="52">
        <f t="shared" si="22"/>
        <v>0</v>
      </c>
      <c r="AD23" s="52">
        <f t="shared" si="22"/>
        <v>0</v>
      </c>
    </row>
    <row r="24" spans="1:30" ht="13.5" customHeight="1">
      <c r="A24" s="28">
        <v>2101101</v>
      </c>
      <c r="B24" s="45" t="s">
        <v>251</v>
      </c>
      <c r="C24" s="52">
        <f t="shared" si="0"/>
        <v>150522.8</v>
      </c>
      <c r="D24" s="52">
        <f t="shared" si="1"/>
        <v>150522.8</v>
      </c>
      <c r="E24" s="52">
        <v>0</v>
      </c>
      <c r="F24" s="52">
        <v>150522.8</v>
      </c>
      <c r="G24" s="52">
        <v>0</v>
      </c>
      <c r="H24" s="52">
        <v>0</v>
      </c>
      <c r="I24" s="52">
        <f t="shared" si="2"/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f t="shared" si="4"/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f>AD24</f>
        <v>0</v>
      </c>
      <c r="AD24" s="52">
        <v>0</v>
      </c>
    </row>
    <row r="25" spans="1:30" ht="13.5" customHeight="1">
      <c r="A25" s="28">
        <v>2101102</v>
      </c>
      <c r="B25" s="45" t="s">
        <v>120</v>
      </c>
      <c r="C25" s="52">
        <f t="shared" si="0"/>
        <v>187020.48</v>
      </c>
      <c r="D25" s="52">
        <f t="shared" si="1"/>
        <v>187020.48</v>
      </c>
      <c r="E25" s="52">
        <v>0</v>
      </c>
      <c r="F25" s="52">
        <v>187020.48</v>
      </c>
      <c r="G25" s="52">
        <v>0</v>
      </c>
      <c r="H25" s="52">
        <v>0</v>
      </c>
      <c r="I25" s="52">
        <f t="shared" si="2"/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f t="shared" si="4"/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f>AD25</f>
        <v>0</v>
      </c>
      <c r="AD25" s="52">
        <v>0</v>
      </c>
    </row>
    <row r="26" spans="1:30" ht="13.5" customHeight="1">
      <c r="A26" s="28">
        <v>2101103</v>
      </c>
      <c r="B26" s="45" t="s">
        <v>221</v>
      </c>
      <c r="C26" s="52">
        <f t="shared" si="0"/>
        <v>131511.64</v>
      </c>
      <c r="D26" s="52">
        <f t="shared" si="1"/>
        <v>131511.64</v>
      </c>
      <c r="E26" s="52">
        <v>0</v>
      </c>
      <c r="F26" s="52">
        <v>131511.64</v>
      </c>
      <c r="G26" s="52">
        <v>0</v>
      </c>
      <c r="H26" s="52">
        <v>0</v>
      </c>
      <c r="I26" s="52">
        <f t="shared" si="2"/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f t="shared" si="4"/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f>AD26</f>
        <v>0</v>
      </c>
      <c r="AD26" s="52">
        <v>0</v>
      </c>
    </row>
    <row r="27" spans="1:30" ht="13.5" customHeight="1">
      <c r="A27" s="18">
        <v>212</v>
      </c>
      <c r="B27" s="7" t="s">
        <v>225</v>
      </c>
      <c r="C27" s="16">
        <f t="shared" si="0"/>
        <v>0</v>
      </c>
      <c r="D27" s="16">
        <f t="shared" si="1"/>
        <v>0</v>
      </c>
      <c r="E27" s="16">
        <f aca="true" t="shared" si="23" ref="E27:H28">E28</f>
        <v>0</v>
      </c>
      <c r="F27" s="16">
        <f t="shared" si="23"/>
        <v>0</v>
      </c>
      <c r="G27" s="16">
        <f t="shared" si="23"/>
        <v>0</v>
      </c>
      <c r="H27" s="16">
        <f t="shared" si="23"/>
        <v>0</v>
      </c>
      <c r="I27" s="16">
        <f t="shared" si="2"/>
        <v>0</v>
      </c>
      <c r="J27" s="16">
        <f aca="true" t="shared" si="24" ref="J27:S28">J28</f>
        <v>0</v>
      </c>
      <c r="K27" s="16">
        <f t="shared" si="24"/>
        <v>0</v>
      </c>
      <c r="L27" s="16">
        <f t="shared" si="24"/>
        <v>0</v>
      </c>
      <c r="M27" s="16">
        <f t="shared" si="24"/>
        <v>0</v>
      </c>
      <c r="N27" s="16">
        <f t="shared" si="24"/>
        <v>0</v>
      </c>
      <c r="O27" s="16">
        <f t="shared" si="24"/>
        <v>0</v>
      </c>
      <c r="P27" s="16">
        <f t="shared" si="24"/>
        <v>0</v>
      </c>
      <c r="Q27" s="16">
        <f t="shared" si="24"/>
        <v>0</v>
      </c>
      <c r="R27" s="16">
        <f t="shared" si="24"/>
        <v>0</v>
      </c>
      <c r="S27" s="16">
        <f t="shared" si="24"/>
        <v>0</v>
      </c>
      <c r="T27" s="16">
        <f t="shared" si="4"/>
        <v>0</v>
      </c>
      <c r="U27" s="16">
        <f aca="true" t="shared" si="25" ref="U27:AD28">U28</f>
        <v>0</v>
      </c>
      <c r="V27" s="16">
        <f t="shared" si="25"/>
        <v>0</v>
      </c>
      <c r="W27" s="16">
        <f t="shared" si="25"/>
        <v>0</v>
      </c>
      <c r="X27" s="16">
        <f t="shared" si="25"/>
        <v>0</v>
      </c>
      <c r="Y27" s="16">
        <f t="shared" si="25"/>
        <v>0</v>
      </c>
      <c r="Z27" s="16">
        <f t="shared" si="25"/>
        <v>0</v>
      </c>
      <c r="AA27" s="16">
        <f t="shared" si="25"/>
        <v>0</v>
      </c>
      <c r="AB27" s="16">
        <f t="shared" si="25"/>
        <v>0</v>
      </c>
      <c r="AC27" s="16">
        <f t="shared" si="25"/>
        <v>0</v>
      </c>
      <c r="AD27" s="16">
        <f t="shared" si="25"/>
        <v>0</v>
      </c>
    </row>
    <row r="28" spans="1:30" ht="13.5" customHeight="1">
      <c r="A28" s="18">
        <v>21201</v>
      </c>
      <c r="B28" s="7" t="s">
        <v>66</v>
      </c>
      <c r="C28" s="16">
        <f t="shared" si="0"/>
        <v>0</v>
      </c>
      <c r="D28" s="16">
        <f t="shared" si="1"/>
        <v>0</v>
      </c>
      <c r="E28" s="16">
        <f t="shared" si="23"/>
        <v>0</v>
      </c>
      <c r="F28" s="16">
        <f t="shared" si="23"/>
        <v>0</v>
      </c>
      <c r="G28" s="16">
        <f t="shared" si="23"/>
        <v>0</v>
      </c>
      <c r="H28" s="16">
        <f t="shared" si="23"/>
        <v>0</v>
      </c>
      <c r="I28" s="16">
        <f t="shared" si="2"/>
        <v>0</v>
      </c>
      <c r="J28" s="16">
        <f t="shared" si="24"/>
        <v>0</v>
      </c>
      <c r="K28" s="16">
        <f t="shared" si="24"/>
        <v>0</v>
      </c>
      <c r="L28" s="16">
        <f t="shared" si="24"/>
        <v>0</v>
      </c>
      <c r="M28" s="16">
        <f t="shared" si="24"/>
        <v>0</v>
      </c>
      <c r="N28" s="16">
        <f t="shared" si="24"/>
        <v>0</v>
      </c>
      <c r="O28" s="16">
        <f t="shared" si="24"/>
        <v>0</v>
      </c>
      <c r="P28" s="16">
        <f t="shared" si="24"/>
        <v>0</v>
      </c>
      <c r="Q28" s="16">
        <f t="shared" si="24"/>
        <v>0</v>
      </c>
      <c r="R28" s="16">
        <f t="shared" si="24"/>
        <v>0</v>
      </c>
      <c r="S28" s="16">
        <f t="shared" si="24"/>
        <v>0</v>
      </c>
      <c r="T28" s="16">
        <f t="shared" si="4"/>
        <v>0</v>
      </c>
      <c r="U28" s="16">
        <f t="shared" si="25"/>
        <v>0</v>
      </c>
      <c r="V28" s="16">
        <f t="shared" si="25"/>
        <v>0</v>
      </c>
      <c r="W28" s="16">
        <f t="shared" si="25"/>
        <v>0</v>
      </c>
      <c r="X28" s="16">
        <f t="shared" si="25"/>
        <v>0</v>
      </c>
      <c r="Y28" s="16">
        <f t="shared" si="25"/>
        <v>0</v>
      </c>
      <c r="Z28" s="16">
        <f t="shared" si="25"/>
        <v>0</v>
      </c>
      <c r="AA28" s="16">
        <f t="shared" si="25"/>
        <v>0</v>
      </c>
      <c r="AB28" s="16">
        <f t="shared" si="25"/>
        <v>0</v>
      </c>
      <c r="AC28" s="16">
        <f t="shared" si="25"/>
        <v>0</v>
      </c>
      <c r="AD28" s="16">
        <f t="shared" si="25"/>
        <v>0</v>
      </c>
    </row>
    <row r="29" spans="1:30" ht="13.5" customHeight="1">
      <c r="A29" s="28">
        <v>2120104</v>
      </c>
      <c r="B29" s="45" t="s">
        <v>40</v>
      </c>
      <c r="C29" s="52">
        <f t="shared" si="0"/>
        <v>0</v>
      </c>
      <c r="D29" s="52">
        <f t="shared" si="1"/>
        <v>0</v>
      </c>
      <c r="E29" s="52">
        <v>0</v>
      </c>
      <c r="F29" s="52">
        <v>0</v>
      </c>
      <c r="G29" s="52">
        <v>0</v>
      </c>
      <c r="H29" s="52">
        <v>0</v>
      </c>
      <c r="I29" s="52">
        <f t="shared" si="2"/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f t="shared" si="4"/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f>AD29</f>
        <v>0</v>
      </c>
      <c r="AD29" s="52">
        <v>0</v>
      </c>
    </row>
    <row r="30" spans="1:30" ht="13.5" customHeight="1">
      <c r="A30" s="28">
        <v>213</v>
      </c>
      <c r="B30" s="45" t="s">
        <v>98</v>
      </c>
      <c r="C30" s="52">
        <f t="shared" si="0"/>
        <v>3307592</v>
      </c>
      <c r="D30" s="52">
        <f t="shared" si="1"/>
        <v>2531272</v>
      </c>
      <c r="E30" s="52">
        <f aca="true" t="shared" si="26" ref="E30:H31">E31</f>
        <v>2465032</v>
      </c>
      <c r="F30" s="52">
        <f t="shared" si="26"/>
        <v>0</v>
      </c>
      <c r="G30" s="52">
        <f t="shared" si="26"/>
        <v>0</v>
      </c>
      <c r="H30" s="52">
        <f t="shared" si="26"/>
        <v>66240</v>
      </c>
      <c r="I30" s="52">
        <f t="shared" si="2"/>
        <v>753080</v>
      </c>
      <c r="J30" s="52">
        <f aca="true" t="shared" si="27" ref="J30:S31">J31</f>
        <v>373580</v>
      </c>
      <c r="K30" s="52">
        <f t="shared" si="27"/>
        <v>46000</v>
      </c>
      <c r="L30" s="52">
        <f t="shared" si="27"/>
        <v>23000</v>
      </c>
      <c r="M30" s="52">
        <f t="shared" si="27"/>
        <v>0</v>
      </c>
      <c r="N30" s="52">
        <f t="shared" si="27"/>
        <v>0</v>
      </c>
      <c r="O30" s="52">
        <f t="shared" si="27"/>
        <v>161000</v>
      </c>
      <c r="P30" s="52">
        <f t="shared" si="27"/>
        <v>0</v>
      </c>
      <c r="Q30" s="52">
        <f t="shared" si="27"/>
        <v>0</v>
      </c>
      <c r="R30" s="52">
        <f t="shared" si="27"/>
        <v>57500</v>
      </c>
      <c r="S30" s="52">
        <f t="shared" si="27"/>
        <v>92000</v>
      </c>
      <c r="T30" s="52">
        <f t="shared" si="4"/>
        <v>240</v>
      </c>
      <c r="U30" s="52">
        <f aca="true" t="shared" si="28" ref="U30:AD31">U31</f>
        <v>0</v>
      </c>
      <c r="V30" s="52">
        <f t="shared" si="28"/>
        <v>240</v>
      </c>
      <c r="W30" s="52">
        <f t="shared" si="28"/>
        <v>0</v>
      </c>
      <c r="X30" s="52">
        <f t="shared" si="28"/>
        <v>0</v>
      </c>
      <c r="Y30" s="52">
        <f t="shared" si="28"/>
        <v>0</v>
      </c>
      <c r="Z30" s="52">
        <f t="shared" si="28"/>
        <v>0</v>
      </c>
      <c r="AA30" s="52">
        <f t="shared" si="28"/>
        <v>0</v>
      </c>
      <c r="AB30" s="52">
        <f t="shared" si="28"/>
        <v>0</v>
      </c>
      <c r="AC30" s="52">
        <f t="shared" si="28"/>
        <v>23000</v>
      </c>
      <c r="AD30" s="52">
        <f t="shared" si="28"/>
        <v>23000</v>
      </c>
    </row>
    <row r="31" spans="1:30" ht="13.5" customHeight="1">
      <c r="A31" s="28">
        <v>21301</v>
      </c>
      <c r="B31" s="45" t="s">
        <v>279</v>
      </c>
      <c r="C31" s="52">
        <f t="shared" si="0"/>
        <v>3307592</v>
      </c>
      <c r="D31" s="52">
        <f t="shared" si="1"/>
        <v>2531272</v>
      </c>
      <c r="E31" s="52">
        <f t="shared" si="26"/>
        <v>2465032</v>
      </c>
      <c r="F31" s="52">
        <f t="shared" si="26"/>
        <v>0</v>
      </c>
      <c r="G31" s="52">
        <f t="shared" si="26"/>
        <v>0</v>
      </c>
      <c r="H31" s="52">
        <f t="shared" si="26"/>
        <v>66240</v>
      </c>
      <c r="I31" s="52">
        <f t="shared" si="2"/>
        <v>753080</v>
      </c>
      <c r="J31" s="52">
        <f t="shared" si="27"/>
        <v>373580</v>
      </c>
      <c r="K31" s="52">
        <f t="shared" si="27"/>
        <v>46000</v>
      </c>
      <c r="L31" s="52">
        <f t="shared" si="27"/>
        <v>23000</v>
      </c>
      <c r="M31" s="52">
        <f t="shared" si="27"/>
        <v>0</v>
      </c>
      <c r="N31" s="52">
        <f t="shared" si="27"/>
        <v>0</v>
      </c>
      <c r="O31" s="52">
        <f t="shared" si="27"/>
        <v>161000</v>
      </c>
      <c r="P31" s="52">
        <f t="shared" si="27"/>
        <v>0</v>
      </c>
      <c r="Q31" s="52">
        <f t="shared" si="27"/>
        <v>0</v>
      </c>
      <c r="R31" s="52">
        <f t="shared" si="27"/>
        <v>57500</v>
      </c>
      <c r="S31" s="52">
        <f t="shared" si="27"/>
        <v>92000</v>
      </c>
      <c r="T31" s="52">
        <f t="shared" si="4"/>
        <v>240</v>
      </c>
      <c r="U31" s="52">
        <f t="shared" si="28"/>
        <v>0</v>
      </c>
      <c r="V31" s="52">
        <f t="shared" si="28"/>
        <v>240</v>
      </c>
      <c r="W31" s="52">
        <f t="shared" si="28"/>
        <v>0</v>
      </c>
      <c r="X31" s="52">
        <f t="shared" si="28"/>
        <v>0</v>
      </c>
      <c r="Y31" s="52">
        <f t="shared" si="28"/>
        <v>0</v>
      </c>
      <c r="Z31" s="52">
        <f t="shared" si="28"/>
        <v>0</v>
      </c>
      <c r="AA31" s="52">
        <f t="shared" si="28"/>
        <v>0</v>
      </c>
      <c r="AB31" s="52">
        <f t="shared" si="28"/>
        <v>0</v>
      </c>
      <c r="AC31" s="52">
        <f t="shared" si="28"/>
        <v>23000</v>
      </c>
      <c r="AD31" s="52">
        <f t="shared" si="28"/>
        <v>23000</v>
      </c>
    </row>
    <row r="32" spans="1:30" ht="13.5" customHeight="1">
      <c r="A32" s="28">
        <v>2130104</v>
      </c>
      <c r="B32" s="45" t="s">
        <v>229</v>
      </c>
      <c r="C32" s="54">
        <f t="shared" si="0"/>
        <v>3307592</v>
      </c>
      <c r="D32" s="54">
        <f t="shared" si="1"/>
        <v>2531272</v>
      </c>
      <c r="E32" s="54">
        <v>2465032</v>
      </c>
      <c r="F32" s="54">
        <v>0</v>
      </c>
      <c r="G32" s="54">
        <v>0</v>
      </c>
      <c r="H32" s="54">
        <v>66240</v>
      </c>
      <c r="I32" s="54">
        <f t="shared" si="2"/>
        <v>753080</v>
      </c>
      <c r="J32" s="54">
        <v>373580</v>
      </c>
      <c r="K32" s="54">
        <v>46000</v>
      </c>
      <c r="L32" s="54">
        <v>23000</v>
      </c>
      <c r="M32" s="54">
        <v>0</v>
      </c>
      <c r="N32" s="54">
        <v>0</v>
      </c>
      <c r="O32" s="54">
        <v>161000</v>
      </c>
      <c r="P32" s="54">
        <v>0</v>
      </c>
      <c r="Q32" s="54">
        <v>0</v>
      </c>
      <c r="R32" s="54">
        <v>57500</v>
      </c>
      <c r="S32" s="54">
        <v>92000</v>
      </c>
      <c r="T32" s="54">
        <f t="shared" si="4"/>
        <v>240</v>
      </c>
      <c r="U32" s="54">
        <v>0</v>
      </c>
      <c r="V32" s="54">
        <v>240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f>AD32</f>
        <v>23000</v>
      </c>
      <c r="AD32" s="54">
        <v>23000</v>
      </c>
    </row>
    <row r="33" spans="1:30" ht="13.5" customHeight="1">
      <c r="A33" s="28">
        <v>221</v>
      </c>
      <c r="B33" s="45" t="s">
        <v>283</v>
      </c>
      <c r="C33" s="54">
        <f t="shared" si="0"/>
        <v>506314.92</v>
      </c>
      <c r="D33" s="54">
        <f t="shared" si="1"/>
        <v>506314.92</v>
      </c>
      <c r="E33" s="54">
        <f aca="true" t="shared" si="29" ref="E33:H34">E34</f>
        <v>0</v>
      </c>
      <c r="F33" s="54">
        <f t="shared" si="29"/>
        <v>0</v>
      </c>
      <c r="G33" s="54">
        <f t="shared" si="29"/>
        <v>506314.92</v>
      </c>
      <c r="H33" s="54">
        <f t="shared" si="29"/>
        <v>0</v>
      </c>
      <c r="I33" s="54">
        <f t="shared" si="2"/>
        <v>0</v>
      </c>
      <c r="J33" s="54">
        <f aca="true" t="shared" si="30" ref="J33:S34">J34</f>
        <v>0</v>
      </c>
      <c r="K33" s="54">
        <f t="shared" si="30"/>
        <v>0</v>
      </c>
      <c r="L33" s="54">
        <f t="shared" si="30"/>
        <v>0</v>
      </c>
      <c r="M33" s="54">
        <f t="shared" si="30"/>
        <v>0</v>
      </c>
      <c r="N33" s="54">
        <f t="shared" si="30"/>
        <v>0</v>
      </c>
      <c r="O33" s="54">
        <f t="shared" si="30"/>
        <v>0</v>
      </c>
      <c r="P33" s="54">
        <f t="shared" si="30"/>
        <v>0</v>
      </c>
      <c r="Q33" s="54">
        <f t="shared" si="30"/>
        <v>0</v>
      </c>
      <c r="R33" s="54">
        <f t="shared" si="30"/>
        <v>0</v>
      </c>
      <c r="S33" s="54">
        <f t="shared" si="30"/>
        <v>0</v>
      </c>
      <c r="T33" s="54">
        <f t="shared" si="4"/>
        <v>0</v>
      </c>
      <c r="U33" s="54">
        <f aca="true" t="shared" si="31" ref="U33:AD34">U34</f>
        <v>0</v>
      </c>
      <c r="V33" s="54">
        <f t="shared" si="31"/>
        <v>0</v>
      </c>
      <c r="W33" s="54">
        <f t="shared" si="31"/>
        <v>0</v>
      </c>
      <c r="X33" s="54">
        <f t="shared" si="31"/>
        <v>0</v>
      </c>
      <c r="Y33" s="54">
        <f t="shared" si="31"/>
        <v>0</v>
      </c>
      <c r="Z33" s="54">
        <f t="shared" si="31"/>
        <v>0</v>
      </c>
      <c r="AA33" s="54">
        <f t="shared" si="31"/>
        <v>0</v>
      </c>
      <c r="AB33" s="54">
        <f t="shared" si="31"/>
        <v>0</v>
      </c>
      <c r="AC33" s="54">
        <f t="shared" si="31"/>
        <v>0</v>
      </c>
      <c r="AD33" s="54">
        <f t="shared" si="31"/>
        <v>0</v>
      </c>
    </row>
    <row r="34" spans="1:30" ht="13.5" customHeight="1">
      <c r="A34" s="28">
        <v>22102</v>
      </c>
      <c r="B34" s="45" t="s">
        <v>333</v>
      </c>
      <c r="C34" s="54">
        <f t="shared" si="0"/>
        <v>506314.92</v>
      </c>
      <c r="D34" s="54">
        <f t="shared" si="1"/>
        <v>506314.92</v>
      </c>
      <c r="E34" s="54">
        <f t="shared" si="29"/>
        <v>0</v>
      </c>
      <c r="F34" s="54">
        <f t="shared" si="29"/>
        <v>0</v>
      </c>
      <c r="G34" s="54">
        <f t="shared" si="29"/>
        <v>506314.92</v>
      </c>
      <c r="H34" s="54">
        <f t="shared" si="29"/>
        <v>0</v>
      </c>
      <c r="I34" s="54">
        <f t="shared" si="2"/>
        <v>0</v>
      </c>
      <c r="J34" s="54">
        <f t="shared" si="30"/>
        <v>0</v>
      </c>
      <c r="K34" s="54">
        <f t="shared" si="30"/>
        <v>0</v>
      </c>
      <c r="L34" s="54">
        <f t="shared" si="30"/>
        <v>0</v>
      </c>
      <c r="M34" s="54">
        <f t="shared" si="30"/>
        <v>0</v>
      </c>
      <c r="N34" s="54">
        <f t="shared" si="30"/>
        <v>0</v>
      </c>
      <c r="O34" s="54">
        <f t="shared" si="30"/>
        <v>0</v>
      </c>
      <c r="P34" s="54">
        <f t="shared" si="30"/>
        <v>0</v>
      </c>
      <c r="Q34" s="54">
        <f t="shared" si="30"/>
        <v>0</v>
      </c>
      <c r="R34" s="54">
        <f t="shared" si="30"/>
        <v>0</v>
      </c>
      <c r="S34" s="54">
        <f t="shared" si="30"/>
        <v>0</v>
      </c>
      <c r="T34" s="54">
        <f t="shared" si="4"/>
        <v>0</v>
      </c>
      <c r="U34" s="54">
        <f t="shared" si="31"/>
        <v>0</v>
      </c>
      <c r="V34" s="54">
        <f t="shared" si="31"/>
        <v>0</v>
      </c>
      <c r="W34" s="54">
        <f t="shared" si="31"/>
        <v>0</v>
      </c>
      <c r="X34" s="54">
        <f t="shared" si="31"/>
        <v>0</v>
      </c>
      <c r="Y34" s="54">
        <f t="shared" si="31"/>
        <v>0</v>
      </c>
      <c r="Z34" s="54">
        <f t="shared" si="31"/>
        <v>0</v>
      </c>
      <c r="AA34" s="54">
        <f t="shared" si="31"/>
        <v>0</v>
      </c>
      <c r="AB34" s="54">
        <f t="shared" si="31"/>
        <v>0</v>
      </c>
      <c r="AC34" s="54">
        <f t="shared" si="31"/>
        <v>0</v>
      </c>
      <c r="AD34" s="54">
        <f t="shared" si="31"/>
        <v>0</v>
      </c>
    </row>
    <row r="35" spans="1:30" ht="13.5" customHeight="1">
      <c r="A35" s="28">
        <v>2210201</v>
      </c>
      <c r="B35" s="45" t="s">
        <v>31</v>
      </c>
      <c r="C35" s="55">
        <f t="shared" si="0"/>
        <v>506314.92</v>
      </c>
      <c r="D35" s="55">
        <f t="shared" si="1"/>
        <v>506314.92</v>
      </c>
      <c r="E35" s="55">
        <v>0</v>
      </c>
      <c r="F35" s="55">
        <v>0</v>
      </c>
      <c r="G35" s="55">
        <v>506314.92</v>
      </c>
      <c r="H35" s="55">
        <v>0</v>
      </c>
      <c r="I35" s="55">
        <f t="shared" si="2"/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f t="shared" si="4"/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f>AD35</f>
        <v>0</v>
      </c>
      <c r="AD35" s="55">
        <v>0</v>
      </c>
    </row>
    <row r="36" spans="1:30" s="47" customFormat="1" ht="13.5" customHeight="1">
      <c r="A36" s="28"/>
      <c r="B36" s="33" t="s">
        <v>314</v>
      </c>
      <c r="C36" s="52">
        <f aca="true" t="shared" si="32" ref="C36:AD36">C5+C9+C12+C22+C27+C30+C33</f>
        <v>13148036.64</v>
      </c>
      <c r="D36" s="52">
        <f t="shared" si="32"/>
        <v>10099694.639999999</v>
      </c>
      <c r="E36" s="52">
        <f t="shared" si="32"/>
        <v>7797171</v>
      </c>
      <c r="F36" s="52">
        <f t="shared" si="32"/>
        <v>1294608.7200000002</v>
      </c>
      <c r="G36" s="52">
        <f t="shared" si="32"/>
        <v>506314.92</v>
      </c>
      <c r="H36" s="52">
        <f t="shared" si="32"/>
        <v>501600</v>
      </c>
      <c r="I36" s="52">
        <f t="shared" si="32"/>
        <v>2531102</v>
      </c>
      <c r="J36" s="52">
        <f t="shared" si="32"/>
        <v>1332102</v>
      </c>
      <c r="K36" s="52">
        <f t="shared" si="32"/>
        <v>140000</v>
      </c>
      <c r="L36" s="52">
        <f t="shared" si="32"/>
        <v>70000</v>
      </c>
      <c r="M36" s="52">
        <f t="shared" si="32"/>
        <v>0</v>
      </c>
      <c r="N36" s="52">
        <f t="shared" si="32"/>
        <v>0</v>
      </c>
      <c r="O36" s="52">
        <f t="shared" si="32"/>
        <v>490000</v>
      </c>
      <c r="P36" s="52">
        <f t="shared" si="32"/>
        <v>0</v>
      </c>
      <c r="Q36" s="52">
        <f t="shared" si="32"/>
        <v>80000</v>
      </c>
      <c r="R36" s="52">
        <f t="shared" si="32"/>
        <v>175000</v>
      </c>
      <c r="S36" s="52">
        <f t="shared" si="32"/>
        <v>244000</v>
      </c>
      <c r="T36" s="52">
        <f t="shared" si="32"/>
        <v>340240</v>
      </c>
      <c r="U36" s="52">
        <f t="shared" si="32"/>
        <v>3840</v>
      </c>
      <c r="V36" s="52">
        <f t="shared" si="32"/>
        <v>57600</v>
      </c>
      <c r="W36" s="52">
        <f t="shared" si="32"/>
        <v>0</v>
      </c>
      <c r="X36" s="52">
        <f t="shared" si="32"/>
        <v>0</v>
      </c>
      <c r="Y36" s="52">
        <f t="shared" si="32"/>
        <v>278800</v>
      </c>
      <c r="Z36" s="52">
        <f t="shared" si="32"/>
        <v>0</v>
      </c>
      <c r="AA36" s="52">
        <f t="shared" si="32"/>
        <v>0</v>
      </c>
      <c r="AB36" s="52">
        <f t="shared" si="32"/>
        <v>0</v>
      </c>
      <c r="AC36" s="52">
        <f t="shared" si="32"/>
        <v>177000</v>
      </c>
      <c r="AD36" s="52">
        <f t="shared" si="32"/>
        <v>177000</v>
      </c>
    </row>
    <row r="37" spans="1:30" ht="13.5" customHeight="1">
      <c r="A37" s="148" t="s">
        <v>18</v>
      </c>
      <c r="B37" s="149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</row>
  </sheetData>
  <sheetProtection/>
  <mergeCells count="9">
    <mergeCell ref="I3:S3"/>
    <mergeCell ref="A1:AD1"/>
    <mergeCell ref="T3:AB3"/>
    <mergeCell ref="AC3:AD3"/>
    <mergeCell ref="A37:B37"/>
    <mergeCell ref="A3:A4"/>
    <mergeCell ref="B3:B4"/>
    <mergeCell ref="C3:C4"/>
    <mergeCell ref="D3:H3"/>
  </mergeCells>
  <printOptions horizontalCentered="1"/>
  <pageMargins left="0.5905511811023623" right="0.5905511811023623" top="0.3937007874015748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D27" sqref="D27"/>
    </sheetView>
  </sheetViews>
  <sheetFormatPr defaultColWidth="9.140625" defaultRowHeight="14.25" customHeight="1"/>
  <cols>
    <col min="1" max="1" width="12.57421875" style="3" customWidth="1"/>
    <col min="2" max="2" width="20.57421875" style="3" customWidth="1"/>
    <col min="3" max="3" width="18.00390625" style="3" customWidth="1"/>
    <col min="4" max="4" width="15.28125" style="3" customWidth="1"/>
    <col min="5" max="5" width="22.140625" style="3" customWidth="1"/>
    <col min="6" max="6" width="23.28125" style="3" customWidth="1"/>
    <col min="7" max="7" width="17.00390625" style="3" customWidth="1"/>
    <col min="8" max="16384" width="9.140625" style="3" customWidth="1"/>
  </cols>
  <sheetData>
    <row r="1" spans="1:7" ht="15.75" customHeight="1">
      <c r="A1" s="63"/>
      <c r="B1" s="2"/>
      <c r="C1" s="2"/>
      <c r="D1" s="2"/>
      <c r="E1" s="2"/>
      <c r="F1" s="2"/>
      <c r="G1" s="2"/>
    </row>
    <row r="2" spans="1:7" ht="25.5" customHeight="1">
      <c r="A2" s="154" t="s">
        <v>256</v>
      </c>
      <c r="B2" s="154"/>
      <c r="C2" s="154"/>
      <c r="D2" s="154"/>
      <c r="E2" s="154"/>
      <c r="F2" s="154"/>
      <c r="G2" s="154"/>
    </row>
    <row r="3" spans="1:7" ht="18" customHeight="1">
      <c r="A3" s="64"/>
      <c r="B3" s="64"/>
      <c r="C3" s="64"/>
      <c r="D3" s="64"/>
      <c r="E3" s="64"/>
      <c r="F3" s="64"/>
      <c r="G3" s="64"/>
    </row>
    <row r="4" spans="1:7" s="8" customFormat="1" ht="23.25" customHeight="1">
      <c r="A4" s="10"/>
      <c r="B4" s="155" t="s">
        <v>479</v>
      </c>
      <c r="C4" s="155"/>
      <c r="D4" s="10"/>
      <c r="E4" s="10"/>
      <c r="F4" s="156" t="s">
        <v>448</v>
      </c>
      <c r="G4" s="157"/>
    </row>
    <row r="5" spans="1:7" s="8" customFormat="1" ht="35.25" customHeight="1">
      <c r="A5" s="158" t="s">
        <v>168</v>
      </c>
      <c r="B5" s="158" t="s">
        <v>315</v>
      </c>
      <c r="C5" s="158" t="s">
        <v>332</v>
      </c>
      <c r="D5" s="158"/>
      <c r="E5" s="158"/>
      <c r="F5" s="158"/>
      <c r="G5" s="158"/>
    </row>
    <row r="6" spans="1:7" s="8" customFormat="1" ht="57.75" customHeight="1">
      <c r="A6" s="158"/>
      <c r="B6" s="158"/>
      <c r="C6" s="65" t="s">
        <v>196</v>
      </c>
      <c r="D6" s="9" t="s">
        <v>331</v>
      </c>
      <c r="E6" s="9" t="s">
        <v>452</v>
      </c>
      <c r="F6" s="9" t="s">
        <v>94</v>
      </c>
      <c r="G6" s="9" t="s">
        <v>123</v>
      </c>
    </row>
    <row r="7" spans="1:7" s="8" customFormat="1" ht="48" customHeight="1">
      <c r="A7" s="66">
        <v>624</v>
      </c>
      <c r="B7" s="67" t="s">
        <v>207</v>
      </c>
      <c r="C7" s="68">
        <f>D7+E7+F7+G7</f>
        <v>570000</v>
      </c>
      <c r="D7" s="68">
        <v>490000</v>
      </c>
      <c r="E7" s="68">
        <v>0</v>
      </c>
      <c r="F7" s="68">
        <v>80000</v>
      </c>
      <c r="G7" s="68">
        <v>0</v>
      </c>
    </row>
    <row r="8" spans="1:7" s="8" customFormat="1" ht="48" customHeight="1">
      <c r="A8" s="153" t="s">
        <v>190</v>
      </c>
      <c r="B8" s="153"/>
      <c r="C8" s="68">
        <f>D8+E8+F8+G8</f>
        <v>570000</v>
      </c>
      <c r="D8" s="68">
        <f>D7</f>
        <v>490000</v>
      </c>
      <c r="E8" s="68">
        <f>E7</f>
        <v>0</v>
      </c>
      <c r="F8" s="68">
        <f>F7</f>
        <v>80000</v>
      </c>
      <c r="G8" s="68">
        <f>G7</f>
        <v>0</v>
      </c>
    </row>
  </sheetData>
  <sheetProtection/>
  <mergeCells count="7">
    <mergeCell ref="A8:B8"/>
    <mergeCell ref="A2:G2"/>
    <mergeCell ref="B4:C4"/>
    <mergeCell ref="F4:G4"/>
    <mergeCell ref="A5:A6"/>
    <mergeCell ref="B5:B6"/>
    <mergeCell ref="C5:G5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showZeros="0" tabSelected="1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28" sqref="A28"/>
      <selection pane="bottomRight" activeCell="A42" sqref="A42:E42"/>
    </sheetView>
  </sheetViews>
  <sheetFormatPr defaultColWidth="9.140625" defaultRowHeight="14.25" customHeight="1"/>
  <cols>
    <col min="1" max="1" width="5.7109375" style="0" customWidth="1"/>
    <col min="2" max="2" width="46.28125" style="0" customWidth="1"/>
    <col min="3" max="3" width="25.140625" style="0" customWidth="1"/>
    <col min="4" max="4" width="35.28125" style="0" customWidth="1"/>
    <col min="5" max="5" width="27.00390625" style="0" customWidth="1"/>
  </cols>
  <sheetData>
    <row r="1" spans="1:5" ht="27.75" customHeight="1">
      <c r="A1" s="1"/>
      <c r="B1" s="159" t="s">
        <v>460</v>
      </c>
      <c r="C1" s="159"/>
      <c r="D1" s="159"/>
      <c r="E1" s="159"/>
    </row>
    <row r="2" spans="1:5" s="56" customFormat="1" ht="18" customHeight="1">
      <c r="A2" s="60"/>
      <c r="B2" s="61" t="s">
        <v>475</v>
      </c>
      <c r="C2" s="61"/>
      <c r="D2" s="61"/>
      <c r="E2" s="62" t="s">
        <v>478</v>
      </c>
    </row>
    <row r="3" spans="1:5" s="12" customFormat="1" ht="18" customHeight="1">
      <c r="A3" s="160" t="s">
        <v>0</v>
      </c>
      <c r="B3" s="11" t="s">
        <v>254</v>
      </c>
      <c r="C3" s="11" t="s">
        <v>396</v>
      </c>
      <c r="D3" s="11" t="s">
        <v>254</v>
      </c>
      <c r="E3" s="11" t="s">
        <v>396</v>
      </c>
    </row>
    <row r="4" spans="1:5" s="12" customFormat="1" ht="18" customHeight="1">
      <c r="A4" s="160"/>
      <c r="B4" s="11"/>
      <c r="C4" s="11" t="s">
        <v>228</v>
      </c>
      <c r="D4" s="11"/>
      <c r="E4" s="11" t="s">
        <v>398</v>
      </c>
    </row>
    <row r="5" spans="1:5" s="12" customFormat="1" ht="18" customHeight="1">
      <c r="A5" s="13">
        <v>1</v>
      </c>
      <c r="B5" s="15" t="s">
        <v>130</v>
      </c>
      <c r="C5" s="14"/>
      <c r="D5" s="15" t="s">
        <v>78</v>
      </c>
      <c r="E5" s="14"/>
    </row>
    <row r="6" spans="1:5" s="12" customFormat="1" ht="18" customHeight="1">
      <c r="A6" s="11">
        <v>2</v>
      </c>
      <c r="B6" s="15" t="s">
        <v>324</v>
      </c>
      <c r="C6" s="14"/>
      <c r="D6" s="15" t="s">
        <v>326</v>
      </c>
      <c r="E6" s="14"/>
    </row>
    <row r="7" spans="1:5" s="12" customFormat="1" ht="18" customHeight="1">
      <c r="A7" s="13">
        <v>3</v>
      </c>
      <c r="B7" s="15" t="s">
        <v>47</v>
      </c>
      <c r="C7" s="14"/>
      <c r="D7" s="15" t="s">
        <v>447</v>
      </c>
      <c r="E7" s="14"/>
    </row>
    <row r="8" spans="1:5" s="12" customFormat="1" ht="18" customHeight="1">
      <c r="A8" s="11">
        <v>4</v>
      </c>
      <c r="B8" s="15" t="s">
        <v>427</v>
      </c>
      <c r="C8" s="14"/>
      <c r="D8" s="15" t="s">
        <v>91</v>
      </c>
      <c r="E8" s="14"/>
    </row>
    <row r="9" spans="1:5" s="12" customFormat="1" ht="18" customHeight="1">
      <c r="A9" s="13">
        <v>5</v>
      </c>
      <c r="B9" s="15" t="s">
        <v>181</v>
      </c>
      <c r="C9" s="14"/>
      <c r="D9" s="15" t="s">
        <v>420</v>
      </c>
      <c r="E9" s="14"/>
    </row>
    <row r="10" spans="1:5" s="12" customFormat="1" ht="18" customHeight="1">
      <c r="A10" s="11">
        <v>6</v>
      </c>
      <c r="B10" s="15" t="s">
        <v>290</v>
      </c>
      <c r="C10" s="14"/>
      <c r="D10" s="15" t="s">
        <v>225</v>
      </c>
      <c r="E10" s="14"/>
    </row>
    <row r="11" spans="1:5" s="12" customFormat="1" ht="18" customHeight="1">
      <c r="A11" s="13">
        <v>7</v>
      </c>
      <c r="B11" s="15" t="s">
        <v>136</v>
      </c>
      <c r="C11" s="14"/>
      <c r="D11" s="15" t="s">
        <v>174</v>
      </c>
      <c r="E11" s="14"/>
    </row>
    <row r="12" spans="1:5" s="12" customFormat="1" ht="18" customHeight="1">
      <c r="A12" s="11">
        <v>8</v>
      </c>
      <c r="B12" s="15" t="s">
        <v>353</v>
      </c>
      <c r="C12" s="14"/>
      <c r="D12" s="15" t="s">
        <v>185</v>
      </c>
      <c r="E12" s="14"/>
    </row>
    <row r="13" spans="1:5" s="12" customFormat="1" ht="18" customHeight="1">
      <c r="A13" s="13">
        <v>9</v>
      </c>
      <c r="B13" s="15" t="s">
        <v>53</v>
      </c>
      <c r="C13" s="14"/>
      <c r="D13" s="15" t="s">
        <v>461</v>
      </c>
      <c r="E13" s="14"/>
    </row>
    <row r="14" spans="1:5" s="12" customFormat="1" ht="18" customHeight="1">
      <c r="A14" s="11">
        <v>10</v>
      </c>
      <c r="B14" s="15" t="s">
        <v>159</v>
      </c>
      <c r="C14" s="14"/>
      <c r="D14" s="15" t="s">
        <v>423</v>
      </c>
      <c r="E14" s="14"/>
    </row>
    <row r="15" spans="1:5" s="12" customFormat="1" ht="18" customHeight="1">
      <c r="A15" s="13">
        <v>11</v>
      </c>
      <c r="B15" s="15" t="s">
        <v>325</v>
      </c>
      <c r="C15" s="14"/>
      <c r="D15" s="15" t="s">
        <v>450</v>
      </c>
      <c r="E15" s="14"/>
    </row>
    <row r="16" spans="1:5" s="12" customFormat="1" ht="18" customHeight="1">
      <c r="A16" s="11">
        <v>12</v>
      </c>
      <c r="B16" s="15" t="s">
        <v>337</v>
      </c>
      <c r="C16" s="14"/>
      <c r="D16" s="15" t="s">
        <v>220</v>
      </c>
      <c r="E16" s="14"/>
    </row>
    <row r="17" spans="1:5" s="12" customFormat="1" ht="18" customHeight="1">
      <c r="A17" s="13">
        <v>13</v>
      </c>
      <c r="B17" s="15" t="s">
        <v>230</v>
      </c>
      <c r="C17" s="14"/>
      <c r="D17" s="15" t="s">
        <v>233</v>
      </c>
      <c r="E17" s="57"/>
    </row>
    <row r="18" spans="1:5" s="12" customFormat="1" ht="18" customHeight="1">
      <c r="A18" s="11">
        <v>14</v>
      </c>
      <c r="B18" s="15" t="s">
        <v>399</v>
      </c>
      <c r="C18" s="14"/>
      <c r="D18" s="58" t="s">
        <v>275</v>
      </c>
      <c r="E18" s="59"/>
    </row>
    <row r="19" spans="1:5" s="12" customFormat="1" ht="18" customHeight="1">
      <c r="A19" s="13">
        <v>15</v>
      </c>
      <c r="B19" s="15" t="s">
        <v>213</v>
      </c>
      <c r="C19" s="14"/>
      <c r="D19" s="58"/>
      <c r="E19" s="59"/>
    </row>
    <row r="20" spans="1:5" s="12" customFormat="1" ht="18" customHeight="1">
      <c r="A20" s="11">
        <v>16</v>
      </c>
      <c r="B20" s="15" t="s">
        <v>237</v>
      </c>
      <c r="C20" s="14"/>
      <c r="D20" s="58"/>
      <c r="E20" s="59"/>
    </row>
    <row r="21" spans="1:5" s="12" customFormat="1" ht="18" customHeight="1">
      <c r="A21" s="13">
        <v>17</v>
      </c>
      <c r="B21" s="15" t="s">
        <v>4</v>
      </c>
      <c r="C21" s="14"/>
      <c r="D21" s="58"/>
      <c r="E21" s="59"/>
    </row>
    <row r="22" spans="1:5" s="12" customFormat="1" ht="18" customHeight="1">
      <c r="A22" s="11">
        <v>18</v>
      </c>
      <c r="B22" s="15" t="s">
        <v>459</v>
      </c>
      <c r="C22" s="14"/>
      <c r="D22" s="58"/>
      <c r="E22" s="59"/>
    </row>
    <row r="23" spans="1:5" s="12" customFormat="1" ht="18" customHeight="1">
      <c r="A23" s="13">
        <v>19</v>
      </c>
      <c r="B23" s="15" t="s">
        <v>175</v>
      </c>
      <c r="C23" s="14"/>
      <c r="D23" s="58"/>
      <c r="E23" s="59"/>
    </row>
    <row r="24" spans="1:5" s="12" customFormat="1" ht="18" customHeight="1">
      <c r="A24" s="11">
        <v>20</v>
      </c>
      <c r="B24" s="15" t="s">
        <v>10</v>
      </c>
      <c r="C24" s="14"/>
      <c r="D24" s="58"/>
      <c r="E24" s="59"/>
    </row>
    <row r="25" spans="1:5" s="12" customFormat="1" ht="18" customHeight="1">
      <c r="A25" s="13">
        <v>21</v>
      </c>
      <c r="B25" s="15" t="s">
        <v>95</v>
      </c>
      <c r="C25" s="14"/>
      <c r="D25" s="58"/>
      <c r="E25" s="59"/>
    </row>
    <row r="26" spans="1:5" s="12" customFormat="1" ht="18" customHeight="1">
      <c r="A26" s="11">
        <v>22</v>
      </c>
      <c r="B26" s="15" t="s">
        <v>301</v>
      </c>
      <c r="C26" s="14"/>
      <c r="D26" s="58"/>
      <c r="E26" s="59"/>
    </row>
    <row r="27" spans="1:5" s="12" customFormat="1" ht="18" customHeight="1">
      <c r="A27" s="13">
        <v>23</v>
      </c>
      <c r="B27" s="15" t="s">
        <v>214</v>
      </c>
      <c r="C27" s="14"/>
      <c r="D27" s="58"/>
      <c r="E27" s="59"/>
    </row>
    <row r="28" spans="1:5" s="12" customFormat="1" ht="18" customHeight="1">
      <c r="A28" s="11">
        <v>24</v>
      </c>
      <c r="B28" s="15" t="s">
        <v>44</v>
      </c>
      <c r="C28" s="14"/>
      <c r="D28" s="58"/>
      <c r="E28" s="59"/>
    </row>
    <row r="29" spans="1:5" s="12" customFormat="1" ht="18" customHeight="1">
      <c r="A29" s="13">
        <v>25</v>
      </c>
      <c r="B29" s="15" t="s">
        <v>276</v>
      </c>
      <c r="C29" s="14"/>
      <c r="D29" s="58"/>
      <c r="E29" s="59"/>
    </row>
    <row r="30" spans="1:5" s="12" customFormat="1" ht="18" customHeight="1">
      <c r="A30" s="11">
        <v>26</v>
      </c>
      <c r="B30" s="15" t="s">
        <v>442</v>
      </c>
      <c r="C30" s="14"/>
      <c r="D30" s="58"/>
      <c r="E30" s="59"/>
    </row>
    <row r="31" spans="1:5" s="12" customFormat="1" ht="18" customHeight="1">
      <c r="A31" s="13">
        <v>27</v>
      </c>
      <c r="B31" s="15" t="s">
        <v>255</v>
      </c>
      <c r="C31" s="59"/>
      <c r="D31" s="17"/>
      <c r="E31" s="59"/>
    </row>
    <row r="32" spans="1:5" s="12" customFormat="1" ht="18" customHeight="1">
      <c r="A32" s="11">
        <v>28</v>
      </c>
      <c r="B32" s="15" t="s">
        <v>165</v>
      </c>
      <c r="C32" s="59"/>
      <c r="D32" s="17"/>
      <c r="E32" s="59"/>
    </row>
    <row r="33" spans="1:5" s="12" customFormat="1" ht="18" customHeight="1">
      <c r="A33" s="13">
        <v>29</v>
      </c>
      <c r="B33" s="58" t="s">
        <v>445</v>
      </c>
      <c r="C33" s="59"/>
      <c r="D33" s="17"/>
      <c r="E33" s="59"/>
    </row>
    <row r="34" spans="1:5" s="12" customFormat="1" ht="18" customHeight="1">
      <c r="A34" s="11">
        <v>30</v>
      </c>
      <c r="B34" s="15" t="s">
        <v>346</v>
      </c>
      <c r="C34" s="59"/>
      <c r="D34" s="17"/>
      <c r="E34" s="59"/>
    </row>
    <row r="35" spans="1:5" s="12" customFormat="1" ht="18" customHeight="1">
      <c r="A35" s="13">
        <v>31</v>
      </c>
      <c r="B35" s="11" t="s">
        <v>107</v>
      </c>
      <c r="C35" s="59">
        <f>SUM(C5:C34)</f>
        <v>0</v>
      </c>
      <c r="D35" s="11" t="s">
        <v>240</v>
      </c>
      <c r="E35" s="59">
        <f>SUM(E5:E18)</f>
        <v>0</v>
      </c>
    </row>
    <row r="36" spans="1:5" s="12" customFormat="1" ht="18" customHeight="1">
      <c r="A36" s="11">
        <v>32</v>
      </c>
      <c r="B36" s="15" t="s">
        <v>11</v>
      </c>
      <c r="C36" s="59"/>
      <c r="D36" s="15" t="s">
        <v>304</v>
      </c>
      <c r="E36" s="59"/>
    </row>
    <row r="37" spans="1:5" s="12" customFormat="1" ht="18" customHeight="1">
      <c r="A37" s="13">
        <v>33</v>
      </c>
      <c r="B37" s="58" t="s">
        <v>133</v>
      </c>
      <c r="C37" s="59"/>
      <c r="D37" s="58" t="s">
        <v>302</v>
      </c>
      <c r="E37" s="59"/>
    </row>
    <row r="38" spans="1:5" s="12" customFormat="1" ht="18" customHeight="1">
      <c r="A38" s="11">
        <v>34</v>
      </c>
      <c r="B38" s="58" t="s">
        <v>73</v>
      </c>
      <c r="C38" s="59"/>
      <c r="D38" s="58" t="s">
        <v>425</v>
      </c>
      <c r="E38" s="59"/>
    </row>
    <row r="39" spans="1:5" s="12" customFormat="1" ht="18" customHeight="1">
      <c r="A39" s="13">
        <v>35</v>
      </c>
      <c r="B39" s="58" t="s">
        <v>116</v>
      </c>
      <c r="C39" s="59"/>
      <c r="D39" s="58" t="s">
        <v>375</v>
      </c>
      <c r="E39" s="59"/>
    </row>
    <row r="40" spans="1:5" s="12" customFormat="1" ht="18" customHeight="1">
      <c r="A40" s="11">
        <v>36</v>
      </c>
      <c r="B40" s="58" t="s">
        <v>166</v>
      </c>
      <c r="C40" s="59"/>
      <c r="D40" s="58" t="s">
        <v>157</v>
      </c>
      <c r="E40" s="59"/>
    </row>
    <row r="41" spans="1:5" s="12" customFormat="1" ht="18" customHeight="1">
      <c r="A41" s="13">
        <v>37</v>
      </c>
      <c r="B41" s="11" t="s">
        <v>379</v>
      </c>
      <c r="C41" s="59">
        <f>SUM(C35:C40)</f>
        <v>0</v>
      </c>
      <c r="D41" s="11" t="s">
        <v>286</v>
      </c>
      <c r="E41" s="59">
        <f>SUM(E35:E40)</f>
        <v>0</v>
      </c>
    </row>
    <row r="42" spans="1:5" ht="25.5" customHeight="1">
      <c r="A42" s="161" t="s">
        <v>498</v>
      </c>
      <c r="B42" s="161"/>
      <c r="C42" s="161"/>
      <c r="D42" s="161"/>
      <c r="E42" s="161"/>
    </row>
  </sheetData>
  <sheetProtection/>
  <mergeCells count="3">
    <mergeCell ref="B1:E1"/>
    <mergeCell ref="A3:A4"/>
    <mergeCell ref="A42:E42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2020-04-02T07:23:29Z</cp:lastPrinted>
  <dcterms:modified xsi:type="dcterms:W3CDTF">2020-05-25T02:33:46Z</dcterms:modified>
  <cp:category/>
  <cp:version/>
  <cp:contentType/>
  <cp:contentStatus/>
</cp:coreProperties>
</file>